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820" windowWidth="15480" windowHeight="6075" activeTab="0"/>
  </bookViews>
  <sheets>
    <sheet name="Questionnaire" sheetId="1" r:id="rId1"/>
    <sheet name="Feuil1" sheetId="2" state="hidden" r:id="rId2"/>
    <sheet name="Feuil3" sheetId="3" state="hidden" r:id="rId3"/>
  </sheets>
  <definedNames>
    <definedName name="Client">'Feuil1'!$B$2:$P$134</definedName>
    <definedName name="Importation">'Feuil1'!$B$2:$M$38</definedName>
    <definedName name="Langue">'Questionnaire'!$B$32:$B$38</definedName>
    <definedName name="_xlnm.Print_Area" localSheetId="0">'Questionnaire'!$A$1:$K$146</definedName>
  </definedNames>
  <calcPr fullCalcOnLoad="1"/>
</workbook>
</file>

<file path=xl/comments1.xml><?xml version="1.0" encoding="utf-8"?>
<comments xmlns="http://schemas.openxmlformats.org/spreadsheetml/2006/main">
  <authors>
    <author>hERRY</author>
  </authors>
  <commentList>
    <comment ref="B5" authorId="0">
      <text>
        <r>
          <rPr>
            <b/>
            <sz val="10"/>
            <rFont val="Tahoma"/>
            <family val="2"/>
          </rPr>
          <t>Select the chemical name to be used in the scrolling menu</t>
        </r>
      </text>
    </comment>
    <comment ref="C5" authorId="0">
      <text>
        <r>
          <rPr>
            <b/>
            <sz val="10"/>
            <rFont val="Tahoma"/>
            <family val="2"/>
          </rPr>
          <t>Indicate the container used  most frequently</t>
        </r>
      </text>
    </comment>
    <comment ref="D5" authorId="0">
      <text>
        <r>
          <rPr>
            <b/>
            <sz val="10"/>
            <rFont val="Tahoma"/>
            <family val="2"/>
          </rPr>
          <t>Indicate if the container is closed or opened during handling</t>
        </r>
      </text>
    </comment>
    <comment ref="E5" authorId="0">
      <text>
        <r>
          <rPr>
            <b/>
            <sz val="10"/>
            <rFont val="Tahoma"/>
            <family val="2"/>
          </rPr>
          <t>Concentration expressed in weight percentage (in the list of chemicals, do not forget to mention the name of organic solvents used). If the product is pure, indicate 100% ; if it is very diluted 1%, otherwise indicate the closest percentage.</t>
        </r>
      </text>
    </comment>
    <comment ref="F5" authorId="0">
      <text>
        <r>
          <rPr>
            <b/>
            <sz val="10"/>
            <rFont val="Tahoma"/>
            <family val="2"/>
          </rPr>
          <t>Handling temperature expressed in °C.
For room temperature, indicate 22°C</t>
        </r>
      </text>
    </comment>
    <comment ref="G5" authorId="0">
      <text>
        <r>
          <rPr>
            <b/>
            <sz val="10"/>
            <rFont val="Tahoma"/>
            <family val="2"/>
          </rPr>
          <t>Select the average frequency of the chemical handled.</t>
        </r>
      </text>
    </comment>
    <comment ref="H5" authorId="0">
      <text>
        <r>
          <rPr>
            <b/>
            <sz val="10"/>
            <rFont val="Tahoma"/>
            <family val="2"/>
          </rPr>
          <t>Indicate the average quantity of chemical used per handling cycle (in ml for liquids and in g for solids).</t>
        </r>
        <r>
          <rPr>
            <sz val="8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10"/>
            <rFont val="Tahoma"/>
            <family val="2"/>
          </rPr>
          <t>Select the average duration of the handling in the scrolling menu.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10"/>
            <rFont val="Tahoma"/>
            <family val="2"/>
          </rPr>
          <t>Indicate the type of handling.</t>
        </r>
      </text>
    </comment>
    <comment ref="B25" authorId="0">
      <text>
        <r>
          <rPr>
            <b/>
            <sz val="10"/>
            <rFont val="Tahoma"/>
            <family val="2"/>
          </rPr>
          <t>Select the chemical name to be used in the scrolling menu</t>
        </r>
      </text>
    </comment>
    <comment ref="C25" authorId="0">
      <text>
        <r>
          <rPr>
            <b/>
            <sz val="10"/>
            <rFont val="Tahoma"/>
            <family val="2"/>
          </rPr>
          <t>Indicate the container used  most frequently</t>
        </r>
      </text>
    </comment>
    <comment ref="D25" authorId="0">
      <text>
        <r>
          <rPr>
            <b/>
            <sz val="10"/>
            <rFont val="Tahoma"/>
            <family val="2"/>
          </rPr>
          <t>Indicate if the container is closed or opened during handling</t>
        </r>
      </text>
    </comment>
    <comment ref="E25" authorId="0">
      <text>
        <r>
          <rPr>
            <b/>
            <sz val="10"/>
            <rFont val="Tahoma"/>
            <family val="2"/>
          </rPr>
          <t>Concentration expressed in weight percentage (in the list of chemicals, do not forget to mention the name of organic solvents used). If the product is pure, indicate 100% ; if it is very diluted 1%, otherwise indicate the closest percentage.</t>
        </r>
      </text>
    </comment>
    <comment ref="F25" authorId="0">
      <text>
        <r>
          <rPr>
            <b/>
            <sz val="10"/>
            <rFont val="Tahoma"/>
            <family val="2"/>
          </rPr>
          <t>Handling temperature expressed in °C.
For room temperature, indicate 22°C</t>
        </r>
        <r>
          <rPr>
            <sz val="10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10"/>
            <rFont val="Tahoma"/>
            <family val="2"/>
          </rPr>
          <t>Select the average frequency of the chemical handled.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10"/>
            <rFont val="Tahoma"/>
            <family val="2"/>
          </rPr>
          <t>Indicate the average quantity of chemical used per handling cycle (in ml for liquids and in g for solids).</t>
        </r>
      </text>
    </comment>
    <comment ref="I25" authorId="0">
      <text>
        <r>
          <rPr>
            <b/>
            <sz val="10"/>
            <rFont val="Tahoma"/>
            <family val="2"/>
          </rPr>
          <t>Select the average duration of the handling in the scrolling menu.</t>
        </r>
      </text>
    </comment>
    <comment ref="J25" authorId="0">
      <text>
        <r>
          <rPr>
            <b/>
            <sz val="10"/>
            <rFont val="Tahoma"/>
            <family val="2"/>
          </rPr>
          <t>Indicate the type of handling.</t>
        </r>
      </text>
    </comment>
  </commentList>
</comments>
</file>

<file path=xl/sharedStrings.xml><?xml version="1.0" encoding="utf-8"?>
<sst xmlns="http://schemas.openxmlformats.org/spreadsheetml/2006/main" count="814" uniqueCount="681">
  <si>
    <t>ABSOLUTE ALCOHOL</t>
  </si>
  <si>
    <t>Langue :</t>
  </si>
  <si>
    <t>ACETALDEHYDE</t>
  </si>
  <si>
    <t>AMPOULES</t>
  </si>
  <si>
    <t>ACETIC ACID</t>
  </si>
  <si>
    <t>Dilution %</t>
  </si>
  <si>
    <t>ACETIC ANHYDRIDE</t>
  </si>
  <si>
    <t>ACETIC OXIDE</t>
  </si>
  <si>
    <t>ACETONE</t>
  </si>
  <si>
    <t>ACETONITRILE</t>
  </si>
  <si>
    <t>ACETYL OXIDE</t>
  </si>
  <si>
    <t>ACETYLENE</t>
  </si>
  <si>
    <t>ACETYLENE DICHLORIDE</t>
  </si>
  <si>
    <t>ACETYLENE TETRABROMIDE</t>
  </si>
  <si>
    <t>ACROLEIN</t>
  </si>
  <si>
    <t>ACRYLAMIDE (SOLID)</t>
  </si>
  <si>
    <t>ACRYLIC ACID</t>
  </si>
  <si>
    <t>ACRYLONITRILE</t>
  </si>
  <si>
    <t>ALLYL ALCOHOL</t>
  </si>
  <si>
    <t>ALLYL CHLORIDE</t>
  </si>
  <si>
    <t>ALLYL GLYCIDYL ETHER</t>
  </si>
  <si>
    <t>AMINO 1 BUTANE</t>
  </si>
  <si>
    <t>AMINO 2 BUTANE</t>
  </si>
  <si>
    <t>AMINO 2 PROPANOL 1</t>
  </si>
  <si>
    <t>AMINO 2 PYRIDINE</t>
  </si>
  <si>
    <t>AMINO 3 PROPANOL 1</t>
  </si>
  <si>
    <t>AMINO BENZENE</t>
  </si>
  <si>
    <t>DISPENSER</t>
  </si>
  <si>
    <t>AMINOCYCLOHEXANE</t>
  </si>
  <si>
    <t>AMINOETHANE</t>
  </si>
  <si>
    <t>AMINOETHANOL 2</t>
  </si>
  <si>
    <t>AMINOMETHANE</t>
  </si>
  <si>
    <t>AMINOPROPANE 2</t>
  </si>
  <si>
    <t>AMMONIA</t>
  </si>
  <si>
    <t>AMMONIUM HYDROXIDE sol</t>
  </si>
  <si>
    <t>AMYL ACETATE n</t>
  </si>
  <si>
    <t>AMYL ACETATE sec</t>
  </si>
  <si>
    <t>AMYL ALCOHOL n</t>
  </si>
  <si>
    <t>ANILINE</t>
  </si>
  <si>
    <t>AQUA REGIA</t>
  </si>
  <si>
    <t>BENZENE</t>
  </si>
  <si>
    <t>BENZINE 35 80</t>
  </si>
  <si>
    <t>BENZYL CHLORIDE</t>
  </si>
  <si>
    <t>BET</t>
  </si>
  <si>
    <t>BGE</t>
  </si>
  <si>
    <t>BROMINE</t>
  </si>
  <si>
    <t>BROMOCHLOROMETHANE</t>
  </si>
  <si>
    <t>BROMOETHANE</t>
  </si>
  <si>
    <t>BROMOFORM</t>
  </si>
  <si>
    <t>BUTADIENE 1, 3</t>
  </si>
  <si>
    <t>BUTANE</t>
  </si>
  <si>
    <t>BUTANETHIOL 1</t>
  </si>
  <si>
    <t>BUTANOIC ACID</t>
  </si>
  <si>
    <t>BUTANOL 1</t>
  </si>
  <si>
    <t>BUTANOL 2</t>
  </si>
  <si>
    <t>BUTANONE 2</t>
  </si>
  <si>
    <t>BUTENAL 2</t>
  </si>
  <si>
    <t>BUTOXY 2 ETHANOL</t>
  </si>
  <si>
    <t>BUTYL ACETATE n</t>
  </si>
  <si>
    <t>BUTYL ACRYLATE</t>
  </si>
  <si>
    <t>BUTYL ALCOHOL</t>
  </si>
  <si>
    <t>BUTYL ALCOHOL sec</t>
  </si>
  <si>
    <t>BUTYL ALCOHOL Ter</t>
  </si>
  <si>
    <t>BUTYL AMINE n</t>
  </si>
  <si>
    <t>BUTYL AMINE sec</t>
  </si>
  <si>
    <t>BUTYL CARBINOL</t>
  </si>
  <si>
    <t>BUTYL CHLORIDE n</t>
  </si>
  <si>
    <t>BUTYL CHLORIDE sec</t>
  </si>
  <si>
    <t>BUTYL ETHER</t>
  </si>
  <si>
    <t>BUTYL GLYCIDYL ETHER</t>
  </si>
  <si>
    <t>BUTYL LACTATE</t>
  </si>
  <si>
    <t>BUTYL MERCAPTAN n</t>
  </si>
  <si>
    <t>BUTYL METHACRYLATE n</t>
  </si>
  <si>
    <t>BUTYL TOLUENE Para-tert</t>
  </si>
  <si>
    <t>BUTYRIC ACID</t>
  </si>
  <si>
    <t>BVE</t>
  </si>
  <si>
    <t>CARBON DISULFIDE</t>
  </si>
  <si>
    <t>CARBON TETRABROMIDE</t>
  </si>
  <si>
    <t>CARBON TETRACHLORIDE</t>
  </si>
  <si>
    <t>CELLOSOVE "ACETATE"</t>
  </si>
  <si>
    <t>CELLOSOVE "solvent"</t>
  </si>
  <si>
    <t>CHLORINE</t>
  </si>
  <si>
    <t>CHLORINE DIOXIDE</t>
  </si>
  <si>
    <t>CHLORO 1 BUTANE</t>
  </si>
  <si>
    <t>CHLORO 1 TRIFLUOROETHYL 2,2,2 DIFLUOROMETHYL ETHER</t>
  </si>
  <si>
    <t>CHLORO 2 BUTADIENE 1, 3</t>
  </si>
  <si>
    <t>CHLORO TOLUENE ALPHA</t>
  </si>
  <si>
    <t>CHLORO-1-NITROPROPANE 1</t>
  </si>
  <si>
    <t xml:space="preserve">CHLOROACETALDEHYDE </t>
  </si>
  <si>
    <t>CHLOROBENZENE</t>
  </si>
  <si>
    <t>CHLOROBROMOMETHANE</t>
  </si>
  <si>
    <t>CHLOROETHANE</t>
  </si>
  <si>
    <t>CHLOROETHANOL 2</t>
  </si>
  <si>
    <t>CHLOROETHENE</t>
  </si>
  <si>
    <t>CHLOROETHYL 2 ALCOHOL</t>
  </si>
  <si>
    <t>CHLOROETHYLENE</t>
  </si>
  <si>
    <t>CHLOROFORM</t>
  </si>
  <si>
    <t xml:space="preserve">CHLOROPRENE </t>
  </si>
  <si>
    <t>CHLOROPROPENE 3</t>
  </si>
  <si>
    <t>CHLOROTOLUENE Ortho</t>
  </si>
  <si>
    <t>CHROMIC ACID</t>
  </si>
  <si>
    <t>CHROMIC ANHYDRIDE</t>
  </si>
  <si>
    <t>CHROMIIUM TRIOXIDE</t>
  </si>
  <si>
    <t>CINAMENE</t>
  </si>
  <si>
    <t>CRESOL all isomers</t>
  </si>
  <si>
    <t>CROTONALDEHYDE</t>
  </si>
  <si>
    <t>CUMENE</t>
  </si>
  <si>
    <t>CYCLOHEXANE</t>
  </si>
  <si>
    <t>CYCLOHEXANOL</t>
  </si>
  <si>
    <t>CYCLOHEXANONE</t>
  </si>
  <si>
    <t>CYCLOHEXENE</t>
  </si>
  <si>
    <t>CYCLOHEXYLAMINE</t>
  </si>
  <si>
    <t>CYCLOPENTADIENE 1, 3</t>
  </si>
  <si>
    <t>CYCLOPENTANE</t>
  </si>
  <si>
    <t>DEA</t>
  </si>
  <si>
    <t>DECANE</t>
  </si>
  <si>
    <t>DIACETONE ALCOHOL</t>
  </si>
  <si>
    <t>DIBROMOETHANE 1, 2</t>
  </si>
  <si>
    <t>DIBUTYL ETHER</t>
  </si>
  <si>
    <t>DICHLOROBENZENE Ortho</t>
  </si>
  <si>
    <t>DICHLOROETHANE</t>
  </si>
  <si>
    <t>DICHLOROETHANE 1, 2</t>
  </si>
  <si>
    <t>DICHLOROETHYL ETHER</t>
  </si>
  <si>
    <t>DICHLOROETHYLENE 1,2 sym.</t>
  </si>
  <si>
    <t>DICHLOROMETHANE</t>
  </si>
  <si>
    <t>DICHLOROPROPANE 1, 2</t>
  </si>
  <si>
    <t>DICHLOROPROPENE 1,3</t>
  </si>
  <si>
    <t>DICHLOROPROPYLENE 1, 3</t>
  </si>
  <si>
    <t>DICYCLOPENTADIENE</t>
  </si>
  <si>
    <t>DIETHANOLAMINE</t>
  </si>
  <si>
    <t>DIETHYL ETHER</t>
  </si>
  <si>
    <t>DIETHYL KETONE</t>
  </si>
  <si>
    <t>DIETHYL OXIDE</t>
  </si>
  <si>
    <t>DIETHYLAMINE</t>
  </si>
  <si>
    <t>DIETHYLAMINOETHANOL 2</t>
  </si>
  <si>
    <t>DIETHYLENE TRIAMINE</t>
  </si>
  <si>
    <t>DIISOBUTYL KETONE</t>
  </si>
  <si>
    <t>DIISOPROPYL ETHER</t>
  </si>
  <si>
    <t>DIISOPROPYL KETONE</t>
  </si>
  <si>
    <t>DIISOPROPYL OXIDE</t>
  </si>
  <si>
    <t>DIISOPROPYLAMINE</t>
  </si>
  <si>
    <t>DIMETHOXYMETHANE</t>
  </si>
  <si>
    <t>DIMETHYL 2, 4  PENTANONE 3</t>
  </si>
  <si>
    <t>DIMETHYL 2, 6  HEPTANONE 4</t>
  </si>
  <si>
    <t>DIMETHYL 2,4 PENTANE</t>
  </si>
  <si>
    <t>DIMETHYL BENZENE</t>
  </si>
  <si>
    <t>DIMETHYL ETHER</t>
  </si>
  <si>
    <t>DIMETHYL KETONE</t>
  </si>
  <si>
    <t>DIMETHYL SULFOXIDE</t>
  </si>
  <si>
    <t xml:space="preserve">DIMETHYLAMINE </t>
  </si>
  <si>
    <t>DIMETHYLCARBINOL</t>
  </si>
  <si>
    <t>DIMETHYLETHYLAMINE</t>
  </si>
  <si>
    <t>DIMETHYLFORMAMIDE</t>
  </si>
  <si>
    <t>DIMETHYLMETHANE</t>
  </si>
  <si>
    <t>DIOXANE 1, 4</t>
  </si>
  <si>
    <t>DIOXOLANE</t>
  </si>
  <si>
    <t>DIPHENYL OXIDE</t>
  </si>
  <si>
    <t>DIPROPYLMETHANE</t>
  </si>
  <si>
    <t>DIVINYL BENZENE 1,3</t>
  </si>
  <si>
    <t>DMA</t>
  </si>
  <si>
    <t>DMF</t>
  </si>
  <si>
    <t>EAK</t>
  </si>
  <si>
    <t>EDB</t>
  </si>
  <si>
    <t>EPICHLORHYDRIN</t>
  </si>
  <si>
    <t>EPOXY 2,3 PROPANOL 1</t>
  </si>
  <si>
    <t>ETHANAL</t>
  </si>
  <si>
    <t>ETHANEDIOL 1, 2</t>
  </si>
  <si>
    <t>ETHANOIC ACID</t>
  </si>
  <si>
    <t>ETHANOL</t>
  </si>
  <si>
    <t>ETHANOLAMINE</t>
  </si>
  <si>
    <t>ETHIDIUM BROMIDE</t>
  </si>
  <si>
    <t>ETHOXY 2 ETHANOL ACETATE</t>
  </si>
  <si>
    <t>ETHOXYETHANOL 2</t>
  </si>
  <si>
    <t>ETHYL ACETATE</t>
  </si>
  <si>
    <t>ETHYL ACRYLATE</t>
  </si>
  <si>
    <t>ETHYL ALCOHOL</t>
  </si>
  <si>
    <t>ETHYL ALDEHYDE</t>
  </si>
  <si>
    <t>ETHYL BENZENE</t>
  </si>
  <si>
    <t>ETHYL BROMIDE</t>
  </si>
  <si>
    <t>ETHYL CHLORIDE</t>
  </si>
  <si>
    <t>ETHYL CYANOACRYLATE</t>
  </si>
  <si>
    <t>ETHYL ETHER</t>
  </si>
  <si>
    <t>ETHYL FORMATE</t>
  </si>
  <si>
    <t>ETHYL OXIDE</t>
  </si>
  <si>
    <t>ETHYLAMINE</t>
  </si>
  <si>
    <t>ETHYLAMYL KETONE</t>
  </si>
  <si>
    <t>ETHYLENE ALCOHOL</t>
  </si>
  <si>
    <t>ETHYLENE BROMIDE</t>
  </si>
  <si>
    <t>ETHYLENE CHLORHYDRIN</t>
  </si>
  <si>
    <t>ETHYLENE DIAMINE</t>
  </si>
  <si>
    <t>ETHYLENE DIBROMIDE</t>
  </si>
  <si>
    <t>ETHYLENE DICHLORIDE</t>
  </si>
  <si>
    <t>ETHYLENE GLYCOL</t>
  </si>
  <si>
    <t>ETHYLENE GLYCOL MONO ETHYL ETHER</t>
  </si>
  <si>
    <t>ETHYLENE GLYCOL MONO ETHYL ETHER ACETATE</t>
  </si>
  <si>
    <t>ETHYLIDENE CHLORIDE</t>
  </si>
  <si>
    <t>ETHYNE</t>
  </si>
  <si>
    <t>FORENE</t>
  </si>
  <si>
    <t xml:space="preserve">FORMALDEHYDE </t>
  </si>
  <si>
    <t>FORMAMIDE</t>
  </si>
  <si>
    <t>FORMIC ACID</t>
  </si>
  <si>
    <t xml:space="preserve">FORMIC ALDEHYDE </t>
  </si>
  <si>
    <t>FORMONITRILE</t>
  </si>
  <si>
    <t>FURFURYL ALCOHOL</t>
  </si>
  <si>
    <t>FURYL CARBINOL</t>
  </si>
  <si>
    <t xml:space="preserve">GASOLINE 60 </t>
  </si>
  <si>
    <t xml:space="preserve">GLUTARALDEHYDE </t>
  </si>
  <si>
    <t>GLYCIDOL</t>
  </si>
  <si>
    <t>GLYCOL</t>
  </si>
  <si>
    <t>HALOTHANE</t>
  </si>
  <si>
    <t>HEPTANE</t>
  </si>
  <si>
    <t>HEPTANONE 2</t>
  </si>
  <si>
    <t>HEXANE</t>
  </si>
  <si>
    <t>HEXONE</t>
  </si>
  <si>
    <t>HEXYL-ACETATE sec</t>
  </si>
  <si>
    <t xml:space="preserve">HYDROBROMIDE ACID </t>
  </si>
  <si>
    <t xml:space="preserve">HYDROCHLORIC ACID </t>
  </si>
  <si>
    <t>HYDROCYANIC ACID</t>
  </si>
  <si>
    <t xml:space="preserve">HYDROFLUORIC ACID </t>
  </si>
  <si>
    <t>HYDROGEN BROMIDE</t>
  </si>
  <si>
    <t>HYDROGEN CHLORIDE</t>
  </si>
  <si>
    <t>HYDROGEN CYANIDE</t>
  </si>
  <si>
    <t xml:space="preserve">HYDROGEN FLUORIDE </t>
  </si>
  <si>
    <t>HYDROGEN PEROXIDE</t>
  </si>
  <si>
    <t>HYDROGEN SULFIDE</t>
  </si>
  <si>
    <t>HYPOCHLOROUS ACID</t>
  </si>
  <si>
    <t>IODINE</t>
  </si>
  <si>
    <t>IPA</t>
  </si>
  <si>
    <t>ISOAMYL ACETATE</t>
  </si>
  <si>
    <t>ISOAMYL ALCOHOL</t>
  </si>
  <si>
    <t>ISOBUTANE</t>
  </si>
  <si>
    <t>ISOBUTANOL</t>
  </si>
  <si>
    <t>ISOBUTYL ACETATE</t>
  </si>
  <si>
    <t>ISOBUTYL ALCOHOL</t>
  </si>
  <si>
    <t>ISOBUTYL CARBINOL</t>
  </si>
  <si>
    <t>ISOFLURANE</t>
  </si>
  <si>
    <t>ISOOCTANE</t>
  </si>
  <si>
    <t>ISOOCTANOL</t>
  </si>
  <si>
    <t>ISOOCTYL ALCOHOL</t>
  </si>
  <si>
    <t>ISOPENTANE</t>
  </si>
  <si>
    <t>ISOPHORONE</t>
  </si>
  <si>
    <t>ISOPRENE</t>
  </si>
  <si>
    <t>ISOPROPANOL</t>
  </si>
  <si>
    <t>ISOPROPYL ACETATE</t>
  </si>
  <si>
    <t>ISOPROPYL ALCOHOL</t>
  </si>
  <si>
    <t>ISOPROPYL ETHER</t>
  </si>
  <si>
    <t>ISOPROPYL GLYCIDYL ETHER</t>
  </si>
  <si>
    <t>ISOPROPYLAMINE</t>
  </si>
  <si>
    <t>ISOPROPYLBENZENE</t>
  </si>
  <si>
    <t>ISOPROPYLCARBINOL</t>
  </si>
  <si>
    <t>ISOPROPYLIDENEACETONE</t>
  </si>
  <si>
    <t>KORAX</t>
  </si>
  <si>
    <t>LIMONENE</t>
  </si>
  <si>
    <t>MEA</t>
  </si>
  <si>
    <t>MEK</t>
  </si>
  <si>
    <t>MERCAPTOETHANOL</t>
  </si>
  <si>
    <t>MESITYL OXIDE</t>
  </si>
  <si>
    <t>METHACRYLIC ACID</t>
  </si>
  <si>
    <t>METHANAL</t>
  </si>
  <si>
    <t>METHANOIC ACID</t>
  </si>
  <si>
    <t>METHANOL</t>
  </si>
  <si>
    <t>METHYL 2 PROPANE</t>
  </si>
  <si>
    <t>METHYL 2 PROPANOL 2</t>
  </si>
  <si>
    <t>METHYL 2 PROPANOL1</t>
  </si>
  <si>
    <t>METHYL 2 PYRROLIDONE</t>
  </si>
  <si>
    <t>METHYL 3 BUTADIENE 1, 3</t>
  </si>
  <si>
    <t>METHYL 3 BUTANOL 1</t>
  </si>
  <si>
    <t>METHYL 4 PENTANONE 2</t>
  </si>
  <si>
    <t>METHYL 4 PENTEN 3 ONE 2</t>
  </si>
  <si>
    <t>METHYL 4 tert BUTYLBENZENE</t>
  </si>
  <si>
    <t>METHYL 5 HEPTANONE 3</t>
  </si>
  <si>
    <t>METHYL ACETATE</t>
  </si>
  <si>
    <t>METHYL ACETYLENE</t>
  </si>
  <si>
    <t>METHYL Acetylene Propadiene Mix.</t>
  </si>
  <si>
    <t>METHYL ACRYLATE</t>
  </si>
  <si>
    <t>METHYL ALCOHOL</t>
  </si>
  <si>
    <t>METHYL BUTYL KETONE</t>
  </si>
  <si>
    <t>METHYL CELLOSOLVE</t>
  </si>
  <si>
    <t>METHYL CHLORIDE</t>
  </si>
  <si>
    <t>METHYL CHLOROFORM</t>
  </si>
  <si>
    <t>METHYL CYANIDE</t>
  </si>
  <si>
    <t>METHYL CYANOACRYLATE</t>
  </si>
  <si>
    <t>METHYL CYCLOHEXANE</t>
  </si>
  <si>
    <t>METHYL CYCLOHEXANOL</t>
  </si>
  <si>
    <t>METHYL CYCLOHEXANONE</t>
  </si>
  <si>
    <t>METHYL ETHER</t>
  </si>
  <si>
    <t>METHYL ETHYL KETONE</t>
  </si>
  <si>
    <t>METHYL FORMATE</t>
  </si>
  <si>
    <t>METHYL ISOBUTENYL KETONE</t>
  </si>
  <si>
    <t>METHYL ISOBUTYL CARBINOL</t>
  </si>
  <si>
    <t>METHYL ISOBUTYL KETONE</t>
  </si>
  <si>
    <t>METHYL METHACRYLATE</t>
  </si>
  <si>
    <t>METHYL PHENOL  all isomers</t>
  </si>
  <si>
    <t>METHYL PROPYL KETONE</t>
  </si>
  <si>
    <t>METHYL STYRENE</t>
  </si>
  <si>
    <t>METHYLAL</t>
  </si>
  <si>
    <t>METHYLAMINE</t>
  </si>
  <si>
    <t>METHYLAMYL ALCOHOL</t>
  </si>
  <si>
    <t>METHYLBENZENE</t>
  </si>
  <si>
    <t>METHYLBUTANE 2</t>
  </si>
  <si>
    <t>METHYLENE CHLORIDE</t>
  </si>
  <si>
    <t>METHYLENE CHLOROBROMIDE</t>
  </si>
  <si>
    <t>METHYLETHYL CARBINOL</t>
  </si>
  <si>
    <t>METHYL-n-AMYL KETONE</t>
  </si>
  <si>
    <t>MIBC</t>
  </si>
  <si>
    <t>MIBK</t>
  </si>
  <si>
    <t>MIRBANE OIL</t>
  </si>
  <si>
    <t xml:space="preserve">MURIATIC ACID </t>
  </si>
  <si>
    <t>NAPTHA 30/60</t>
  </si>
  <si>
    <t>NINHYDRIN POWDER</t>
  </si>
  <si>
    <t xml:space="preserve">NITRIC ACID  </t>
  </si>
  <si>
    <t>NITRO BENZENE</t>
  </si>
  <si>
    <t>NITROETHANE</t>
  </si>
  <si>
    <t>NITROMETHANE</t>
  </si>
  <si>
    <t>NITROPROPANE 1</t>
  </si>
  <si>
    <t>NITROPROPANE 2</t>
  </si>
  <si>
    <t>NONANE all isomers</t>
  </si>
  <si>
    <t>OCTANE n</t>
  </si>
  <si>
    <t>PENTACHLOROETHANE</t>
  </si>
  <si>
    <t>PENTANE n</t>
  </si>
  <si>
    <t>PENTANOL 1</t>
  </si>
  <si>
    <t>PENTANONE 2</t>
  </si>
  <si>
    <t xml:space="preserve">PERCHLORIC ACID </t>
  </si>
  <si>
    <t>PERCHLOROETHYLENE</t>
  </si>
  <si>
    <t>PERCHLOROMETHANE</t>
  </si>
  <si>
    <t>PETROLEUM ETHER 30/60</t>
  </si>
  <si>
    <t xml:space="preserve">PHENOL </t>
  </si>
  <si>
    <t>PHENYL AMINE</t>
  </si>
  <si>
    <t>PHENYL CHLORIDE</t>
  </si>
  <si>
    <t>PHENYL ETHER</t>
  </si>
  <si>
    <t xml:space="preserve">PHENYL GLYCIDIL ETHER  </t>
  </si>
  <si>
    <t>PHENYLETHANE</t>
  </si>
  <si>
    <t>PHENYLETHYLENE</t>
  </si>
  <si>
    <t>PHENYLMETHANE</t>
  </si>
  <si>
    <t>PHOSPHORIC ACID</t>
  </si>
  <si>
    <t>POWDER</t>
  </si>
  <si>
    <t>PROPANE</t>
  </si>
  <si>
    <t>PROPANOL 1</t>
  </si>
  <si>
    <t>PROPANOL 2</t>
  </si>
  <si>
    <t>PROPANOLAMINE</t>
  </si>
  <si>
    <t>PROPANONE  2</t>
  </si>
  <si>
    <t>PROPARGYL ALCOHOL</t>
  </si>
  <si>
    <t>PROPEN 2 OL 1</t>
  </si>
  <si>
    <t>PROPENAL</t>
  </si>
  <si>
    <t>PROPENENITRILE</t>
  </si>
  <si>
    <t>PROPENOIC ACID</t>
  </si>
  <si>
    <t>PROPYL ACETATE</t>
  </si>
  <si>
    <t>PROPYL ALCOHOL</t>
  </si>
  <si>
    <t>PROPYL ALCOHOL sec</t>
  </si>
  <si>
    <t>PROPYL KETONE DI-n</t>
  </si>
  <si>
    <t>PROPYLAMINE</t>
  </si>
  <si>
    <t>PROPYLENE CHLORIDE</t>
  </si>
  <si>
    <t>PROPYLENE DICHLORIDE</t>
  </si>
  <si>
    <t>PROPYLENE OXIDE</t>
  </si>
  <si>
    <t>PROPYN 2 OL 1</t>
  </si>
  <si>
    <t>PROPYNE</t>
  </si>
  <si>
    <t>PRUSSIC ACID</t>
  </si>
  <si>
    <t>PYRIDINE</t>
  </si>
  <si>
    <t>SBA</t>
  </si>
  <si>
    <t>SOLID</t>
  </si>
  <si>
    <t>STODDARD SOLVENT</t>
  </si>
  <si>
    <t>STYRENE</t>
  </si>
  <si>
    <t xml:space="preserve">SULFURIC ACID </t>
  </si>
  <si>
    <t>TETRABR0MOETHANE</t>
  </si>
  <si>
    <t>TETRABROMOMETHANE</t>
  </si>
  <si>
    <t>TETRACHLOROETHANE 1,1,2,2</t>
  </si>
  <si>
    <t>TETRACHLOROETHYLENE</t>
  </si>
  <si>
    <t>TETRACHLOROMETHANE</t>
  </si>
  <si>
    <t>TETRAHYDROFURAN</t>
  </si>
  <si>
    <t>THF</t>
  </si>
  <si>
    <t>TMA</t>
  </si>
  <si>
    <t>TOLUENE</t>
  </si>
  <si>
    <t>TOLUOL</t>
  </si>
  <si>
    <t>TRIBROMOMETHANE</t>
  </si>
  <si>
    <t>TRICHLOROACETIC ACID</t>
  </si>
  <si>
    <t>TRICHLOROETHANE 1, 1, 1</t>
  </si>
  <si>
    <t>TRICHLOROETHANE 1, 1, 2</t>
  </si>
  <si>
    <t>TRICHLOROETHYLENE</t>
  </si>
  <si>
    <t>TRICHLOROMETHANE</t>
  </si>
  <si>
    <t>TRICHLOROPROPANE 1,2,3</t>
  </si>
  <si>
    <t>TRIETHYLAMINE</t>
  </si>
  <si>
    <t>TRIFLUOROACETIC ACID</t>
  </si>
  <si>
    <t>TRIMETHYL CARBINOL</t>
  </si>
  <si>
    <t>TRIMETHYL METHANE</t>
  </si>
  <si>
    <t>TRIMETHYL PENTANE 2, 2, 4</t>
  </si>
  <si>
    <t>TRIMETHYLAMINE</t>
  </si>
  <si>
    <t>TRIMETHYLBENZENE</t>
  </si>
  <si>
    <t>TURPENTINE OIL</t>
  </si>
  <si>
    <t>VC</t>
  </si>
  <si>
    <t>VINEGAR ACID</t>
  </si>
  <si>
    <t>VINYL ACETATE</t>
  </si>
  <si>
    <t>VINYL BROMIDE</t>
  </si>
  <si>
    <t>VINYL BUTYL ETHER</t>
  </si>
  <si>
    <t>VINYL CHLORIDE</t>
  </si>
  <si>
    <t>VINYL CYANIDE</t>
  </si>
  <si>
    <t>VINYL ETHYLENE</t>
  </si>
  <si>
    <t xml:space="preserve">VINYL TOLUENE </t>
  </si>
  <si>
    <t>VINYL TRICHLORIDE</t>
  </si>
  <si>
    <t>VINYLBENZENE</t>
  </si>
  <si>
    <t>WHITE SPIRIT</t>
  </si>
  <si>
    <t>XYLENE</t>
  </si>
  <si>
    <t>XYLOL</t>
  </si>
  <si>
    <t>FILTRATION</t>
  </si>
  <si>
    <t>MICROPIPETTE</t>
  </si>
  <si>
    <t>MICROTUBE</t>
  </si>
  <si>
    <t>PIPETTE</t>
  </si>
  <si>
    <t>POT</t>
  </si>
  <si>
    <t>THERMOCYCLER</t>
  </si>
  <si>
    <t>TUBE</t>
  </si>
  <si>
    <t>AUTOCLAVE</t>
  </si>
  <si>
    <t>CALCINATION</t>
  </si>
  <si>
    <t>CENTRIFUGATION</t>
  </si>
  <si>
    <t>CONCENTRATION</t>
  </si>
  <si>
    <t>CULTURE</t>
  </si>
  <si>
    <t>DILUTION</t>
  </si>
  <si>
    <t>DISSOLUTION</t>
  </si>
  <si>
    <t>EXTRACTION</t>
  </si>
  <si>
    <t>HPLC</t>
  </si>
  <si>
    <t>KARL FISCHER</t>
  </si>
  <si>
    <t>KJELDAHL</t>
  </si>
  <si>
    <t>PH</t>
  </si>
  <si>
    <t>TITRATION</t>
  </si>
  <si>
    <t>&gt; 320 min.</t>
  </si>
  <si>
    <t>Référence</t>
  </si>
  <si>
    <t xml:space="preserve">Société : </t>
  </si>
  <si>
    <t xml:space="preserve">Numéro de série : </t>
  </si>
  <si>
    <t>Appareil :</t>
  </si>
  <si>
    <t>Observation :</t>
  </si>
  <si>
    <t>E-mail :</t>
  </si>
  <si>
    <t>Utilisateur :</t>
  </si>
  <si>
    <t>/mois</t>
  </si>
  <si>
    <t>BUTYL ACETATE  tert</t>
  </si>
  <si>
    <t xml:space="preserve">BUTYL ACETATE sec </t>
  </si>
  <si>
    <t>lllllllllllllllllllllllllllllllllllllllllllllllllllllllllllllllllllllllll</t>
  </si>
  <si>
    <t>llllllllllllllllllllllllllllllllllllllllllll</t>
  </si>
  <si>
    <t>lllllllllllllllllllllllll</t>
  </si>
  <si>
    <t>llllllllllllllllllll</t>
  </si>
  <si>
    <t>llllllllllllllllllllllllllllllllllll</t>
  </si>
  <si>
    <t>lllllllllllllllllllllll</t>
  </si>
  <si>
    <t>llllllllllll</t>
  </si>
  <si>
    <t>Produit,,,,,,,,,,,,,,,,,,,,,,,,,,,,,,,,,,,,,,,,,,,,,,,,,,,,,,,,,</t>
  </si>
  <si>
    <t>Récipient,,,,,,,,,,,,,,,,,,,,,,,,</t>
  </si>
  <si>
    <t>T°C,,,,,,,,,,,,,</t>
  </si>
  <si>
    <t>Fréquence,,,,,,,,,,,,,,</t>
  </si>
  <si>
    <t>J/S/M/A,,,,</t>
  </si>
  <si>
    <t>Temps,,,,,</t>
  </si>
  <si>
    <t>Quantité,,,,,,,,</t>
  </si>
  <si>
    <t>O/F,,,,,</t>
  </si>
  <si>
    <t>www.erlab</t>
  </si>
  <si>
    <t>Dilution (%)</t>
  </si>
  <si>
    <t>Temperature (°C)</t>
  </si>
  <si>
    <t>Duration (min)</t>
  </si>
  <si>
    <t xml:space="preserve">Handling Quantity </t>
  </si>
  <si>
    <t>≤ 1 handling/month</t>
  </si>
  <si>
    <t>From 3 to 4 handlings/month</t>
  </si>
  <si>
    <t>From 5 to 10 handlings/month</t>
  </si>
  <si>
    <t>From 11 to 20 handlings/month</t>
  </si>
  <si>
    <t>From 21 to 30 handlings/month</t>
  </si>
  <si>
    <t>From 1 to 2 handlings/month</t>
  </si>
  <si>
    <t>From 31 to 50 handlings/month</t>
  </si>
  <si>
    <t>From 51 to 100 handlings/month</t>
  </si>
  <si>
    <t>≥ 100 handlings/month</t>
  </si>
  <si>
    <t>From 0 to 2 min.</t>
  </si>
  <si>
    <t>From 3 to 5 min.</t>
  </si>
  <si>
    <t>From 5 to 10 min.</t>
  </si>
  <si>
    <t>From 11 to 20 min.</t>
  </si>
  <si>
    <t>From 21 to 30 min.</t>
  </si>
  <si>
    <t>From 31 to 45 min.</t>
  </si>
  <si>
    <t>From 46 to 60 min.</t>
  </si>
  <si>
    <t>From 61 to 90 min.</t>
  </si>
  <si>
    <t>From 91 to 150 min.</t>
  </si>
  <si>
    <t>From 150 to 320 min.</t>
  </si>
  <si>
    <t>DESICCATOR</t>
  </si>
  <si>
    <t>BEAKER</t>
  </si>
  <si>
    <t>VOLUMETRIC FLASK</t>
  </si>
  <si>
    <t>GRADUATED CYLINDER</t>
  </si>
  <si>
    <t>VIALS</t>
  </si>
  <si>
    <t>SYRINGE</t>
  </si>
  <si>
    <t>STIRRING</t>
  </si>
  <si>
    <t>SPECTROSCOPY CUVETTE</t>
  </si>
  <si>
    <t>MICROSYRINGE</t>
  </si>
  <si>
    <t>FLASK</t>
  </si>
  <si>
    <t>MICROSCOPE SLIDE</t>
  </si>
  <si>
    <t>ROUND-BOTTOM FLASK</t>
  </si>
  <si>
    <t>SEPARATORY FUNNEL</t>
  </si>
  <si>
    <t>FUNNEL</t>
  </si>
  <si>
    <t>ERLENMEYER FLASK</t>
  </si>
  <si>
    <t>FILTERING BOTTLE FLASK</t>
  </si>
  <si>
    <t>FILTRATION SYSTEM</t>
  </si>
  <si>
    <t>SOXHLET EXTRACTOR</t>
  </si>
  <si>
    <t>EVAPORATOR</t>
  </si>
  <si>
    <t>ULTRASONIC BATH</t>
  </si>
  <si>
    <t>EVAPORATING DISH</t>
  </si>
  <si>
    <t>CRUCIBLE</t>
  </si>
  <si>
    <t>PAN</t>
  </si>
  <si>
    <t>TRAY</t>
  </si>
  <si>
    <t xml:space="preserve"> TLC DEVELOPING TANK</t>
  </si>
  <si>
    <t>CARBOY</t>
  </si>
  <si>
    <t>BOTTLE</t>
  </si>
  <si>
    <t>WASH BOTTLE</t>
  </si>
  <si>
    <t>SPRAY BOTTLE</t>
  </si>
  <si>
    <t>WEIGHTING BOAT</t>
  </si>
  <si>
    <t>PAPER</t>
  </si>
  <si>
    <t>BATH</t>
  </si>
  <si>
    <t>PETRI DISH</t>
  </si>
  <si>
    <t>CAP</t>
  </si>
  <si>
    <t>DECANTER</t>
  </si>
  <si>
    <t>CELL</t>
  </si>
  <si>
    <t>IMPREGNATED TISSUE</t>
  </si>
  <si>
    <t>SAMPLER</t>
  </si>
  <si>
    <t>COLUMN</t>
  </si>
  <si>
    <t>CHROMATOGRAPHIC COLUMN</t>
  </si>
  <si>
    <t>SINK</t>
  </si>
  <si>
    <t>FILTRATION FLASK</t>
  </si>
  <si>
    <t>JAR</t>
  </si>
  <si>
    <t>PLATE</t>
  </si>
  <si>
    <t>PULVERIZER</t>
  </si>
  <si>
    <t>CLOCK GLASS</t>
  </si>
  <si>
    <t>Type of handling</t>
  </si>
  <si>
    <t>Handling Frequency</t>
  </si>
  <si>
    <t>TYPE OF CONTAINER</t>
  </si>
  <si>
    <t>From 0 to 5 ml (or g)</t>
  </si>
  <si>
    <t>From 6 to 10 ml (or g)</t>
  </si>
  <si>
    <t>From 11 to 25 ml (or g)</t>
  </si>
  <si>
    <t>From 26 to 50 ml (or g)</t>
  </si>
  <si>
    <t>From 51 to 75 ml(or g)</t>
  </si>
  <si>
    <t>From 76 to 150 ml (or g)</t>
  </si>
  <si>
    <t>From 151 to 250 ml (or g)</t>
  </si>
  <si>
    <t>From 251 to 500 ml (or g)</t>
  </si>
  <si>
    <t>From 501 to 1000 ml (or g)</t>
  </si>
  <si>
    <t>&gt; 1 l (ou kg)</t>
  </si>
  <si>
    <t>DNA AMPLIFICATION</t>
  </si>
  <si>
    <t>ETCHING</t>
  </si>
  <si>
    <t>OIL BATH</t>
  </si>
  <si>
    <t>WATER BATH</t>
  </si>
  <si>
    <t>SAND BATH</t>
  </si>
  <si>
    <t>BUNSEN BURNER</t>
  </si>
  <si>
    <t>GRINDING</t>
  </si>
  <si>
    <t>THIN LAYER CHROMATOGRAPHY</t>
  </si>
  <si>
    <t>ASH</t>
  </si>
  <si>
    <t>HEATING</t>
  </si>
  <si>
    <t>HOT AIR BATH</t>
  </si>
  <si>
    <t>COMBINATORIAL CHEMISTRY</t>
  </si>
  <si>
    <t>GAS CHROMATOGRAPHY</t>
  </si>
  <si>
    <t>LIQUID CHROMATOGRAPHY</t>
  </si>
  <si>
    <t>COLOURING</t>
  </si>
  <si>
    <t>COLORIMETRY</t>
  </si>
  <si>
    <t>CONDUCTOMETRY</t>
  </si>
  <si>
    <t>CONDUCTIVITY</t>
  </si>
  <si>
    <t>CRYOGENICS</t>
  </si>
  <si>
    <t>BIOCHEMICAL OXYGEN DEMAND</t>
  </si>
  <si>
    <t>CHEMICAL OXYGEN DEMAND</t>
  </si>
  <si>
    <t>SPECIFIC GRAVITY</t>
  </si>
  <si>
    <t>DRYING</t>
  </si>
  <si>
    <t>DIALYSIS</t>
  </si>
  <si>
    <t>COLD DIGESTION</t>
  </si>
  <si>
    <t>HOT DIGESTION</t>
  </si>
  <si>
    <t>DISTILLATION</t>
  </si>
  <si>
    <t>ASSAY</t>
  </si>
  <si>
    <t>ELECTROPHORESIS</t>
  </si>
  <si>
    <t>MULTIPOINT INOCULATOR</t>
  </si>
  <si>
    <t>EVAPORATION</t>
  </si>
  <si>
    <t>FLOCCULATION</t>
  </si>
  <si>
    <t>FLUXING</t>
  </si>
  <si>
    <t>MUFFLE FURNACE</t>
  </si>
  <si>
    <t>HISTOLOGY</t>
  </si>
  <si>
    <t>STRIPPING</t>
  </si>
  <si>
    <t>PERCOLATION</t>
  </si>
  <si>
    <t>MIXING</t>
  </si>
  <si>
    <t>SUSPENDED PARTICLES</t>
  </si>
  <si>
    <t>MICROSCOPY</t>
  </si>
  <si>
    <t>MICROTITER</t>
  </si>
  <si>
    <t>MINERALIZATION</t>
  </si>
  <si>
    <t>SUSPENDED VOLATILE COMPONENT</t>
  </si>
  <si>
    <t>CLEANING</t>
  </si>
  <si>
    <t>OXIDATION-REDUCTION</t>
  </si>
  <si>
    <t>WEIGHING</t>
  </si>
  <si>
    <t>pHmetry</t>
  </si>
  <si>
    <t>PHOTOMETRY</t>
  </si>
  <si>
    <t>PIPETTING</t>
  </si>
  <si>
    <t>FLASH POINT</t>
  </si>
  <si>
    <t>MELTING POINT</t>
  </si>
  <si>
    <t>SAMPLING</t>
  </si>
  <si>
    <t>PREP  PHASE</t>
  </si>
  <si>
    <t>RINSING</t>
  </si>
  <si>
    <t>SINTERING</t>
  </si>
  <si>
    <t>SPECTROGRAPHY</t>
  </si>
  <si>
    <t>SIEVING</t>
  </si>
  <si>
    <t>TRANSFER</t>
  </si>
  <si>
    <t>DIPPING</t>
  </si>
  <si>
    <t>TURBIDITY</t>
  </si>
  <si>
    <t>VISCOSITY GRADE</t>
  </si>
  <si>
    <t>ANALYSIS</t>
  </si>
  <si>
    <t>APPLICATION ON</t>
  </si>
  <si>
    <t>PAPER CHROMATOGRAPHY</t>
  </si>
  <si>
    <t>AIR DRYER</t>
  </si>
  <si>
    <t>CAPSULE</t>
  </si>
  <si>
    <t>CRISTALLIZING DISH</t>
  </si>
  <si>
    <t>BOWL</t>
  </si>
  <si>
    <t>DRUM</t>
  </si>
  <si>
    <t>Address:</t>
  </si>
  <si>
    <t>Post code:</t>
  </si>
  <si>
    <t>Tel:</t>
  </si>
  <si>
    <t>E-mail:</t>
  </si>
  <si>
    <t>Fax:</t>
  </si>
  <si>
    <t>Town:</t>
  </si>
  <si>
    <t>ANPLIFICATION ADN</t>
  </si>
  <si>
    <t>ASSECHEUR</t>
  </si>
  <si>
    <t>BAC</t>
  </si>
  <si>
    <t>BAC de LAVAGE</t>
  </si>
  <si>
    <t>BAIN</t>
  </si>
  <si>
    <t>BALLON</t>
  </si>
  <si>
    <t>BARIL</t>
  </si>
  <si>
    <t>BECHER</t>
  </si>
  <si>
    <t>BOITE PÉTRI</t>
  </si>
  <si>
    <t>BONBONNE</t>
  </si>
  <si>
    <t>BOUTEILLE</t>
  </si>
  <si>
    <t>CAPSULE D'EVAPORATION</t>
  </si>
  <si>
    <t>CARAFE</t>
  </si>
  <si>
    <t>CELLULE</t>
  </si>
  <si>
    <t>CHIFFON IMBIBE</t>
  </si>
  <si>
    <t>COLLECTEUR DE FRACTION</t>
  </si>
  <si>
    <t>COLONNE</t>
  </si>
  <si>
    <t>COLONNE chromato</t>
  </si>
  <si>
    <t>COUPELLE</t>
  </si>
  <si>
    <t>CREUSET</t>
  </si>
  <si>
    <t>CRISTALLISOIR</t>
  </si>
  <si>
    <t>CUVE</t>
  </si>
  <si>
    <t>CUVE SPECTRO</t>
  </si>
  <si>
    <t>CUVE ULTRASON</t>
  </si>
  <si>
    <t>CUVETTE</t>
  </si>
  <si>
    <t>DÉSSICATEUR</t>
  </si>
  <si>
    <t>DISTRIBUTEUR</t>
  </si>
  <si>
    <t>ENTONNOIR</t>
  </si>
  <si>
    <t>EPROUVETTE</t>
  </si>
  <si>
    <t>ERLENMEYER</t>
  </si>
  <si>
    <t>EVAPORATEUR</t>
  </si>
  <si>
    <t>ÉVIER</t>
  </si>
  <si>
    <t>FIOLE</t>
  </si>
  <si>
    <t>FIOLE  A FILTRER</t>
  </si>
  <si>
    <t>EXTRACTION SOXHLET</t>
  </si>
  <si>
    <t>FIOLE A VIDE</t>
  </si>
  <si>
    <t>FIOLE JAUGEE</t>
  </si>
  <si>
    <t>FLACON</t>
  </si>
  <si>
    <t>JARRE</t>
  </si>
  <si>
    <t>LAMES</t>
  </si>
  <si>
    <t>MICROSERINGUE</t>
  </si>
  <si>
    <t>NACELLE DE PESEE</t>
  </si>
  <si>
    <t>PAPIER</t>
  </si>
  <si>
    <t>PISSETTE</t>
  </si>
  <si>
    <t>PLAQUE</t>
  </si>
  <si>
    <t>PLAQUE DE CULTURE PUITS</t>
  </si>
  <si>
    <t>PLAT</t>
  </si>
  <si>
    <t>PUVERISATEUR</t>
  </si>
  <si>
    <t>SERINGUE</t>
  </si>
  <si>
    <t>SPRAY</t>
  </si>
  <si>
    <t>TASSE</t>
  </si>
  <si>
    <t>VERRE DE MONTRE</t>
  </si>
  <si>
    <t>Vial</t>
  </si>
  <si>
    <t>TLC DEVELOPING TANK</t>
  </si>
  <si>
    <t>Aditionnal comments:</t>
  </si>
  <si>
    <t>Anglais</t>
  </si>
  <si>
    <t>CHEMICAL NAME</t>
  </si>
  <si>
    <t>Opened / Closed</t>
  </si>
  <si>
    <t>Opened</t>
  </si>
  <si>
    <t>Closed</t>
  </si>
  <si>
    <t>Captair model required:</t>
  </si>
  <si>
    <t>Company Name:</t>
  </si>
  <si>
    <t>User name:</t>
  </si>
  <si>
    <t>revendeur :</t>
  </si>
  <si>
    <t>CAMLAB Ltd</t>
  </si>
  <si>
    <t>Unit 24</t>
  </si>
  <si>
    <t>Norman Way Industrial Estate</t>
  </si>
  <si>
    <t>Over</t>
  </si>
  <si>
    <t>Cambridgeshire</t>
  </si>
  <si>
    <t>United Kingdom</t>
  </si>
  <si>
    <t>CB24 5WE</t>
  </si>
  <si>
    <t>Tel  : 01954 233 130</t>
  </si>
  <si>
    <t>Fax : 01954 233 101</t>
  </si>
  <si>
    <t>valiquest@camlab.co.uk</t>
  </si>
  <si>
    <r>
      <t xml:space="preserve">                      </t>
    </r>
    <r>
      <rPr>
        <u val="single"/>
        <sz val="10"/>
        <color indexed="12"/>
        <rFont val="Arial"/>
        <family val="2"/>
      </rPr>
      <t>www.camlab.co.uk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</si>
</sst>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mm\-yyyy"/>
    <numFmt numFmtId="174" formatCode="General\°\C"/>
    <numFmt numFmtId="175" formatCode="General\ \m\L"/>
    <numFmt numFmtId="176" formatCode="0#&quot; &quot;##&quot; &quot;##&quot; &quot;##&quot; &quot;##"/>
    <numFmt numFmtId="177" formatCode="&quot;Vrai&quot;;&quot;Vrai&quot;;&quot;Faux&quot;"/>
    <numFmt numFmtId="178" formatCode="&quot;Actif&quot;;&quot;Actif&quot;;&quot;Inactif&quot;"/>
  </numFmts>
  <fonts count="64">
    <font>
      <sz val="10"/>
      <name val="Arial"/>
      <family val="0"/>
    </font>
    <font>
      <b/>
      <sz val="6"/>
      <name val="Futura Md BT"/>
      <family val="0"/>
    </font>
    <font>
      <sz val="6"/>
      <name val="Futura Md BT"/>
      <family val="0"/>
    </font>
    <font>
      <b/>
      <sz val="10"/>
      <name val="Arial"/>
      <family val="2"/>
    </font>
    <font>
      <sz val="10"/>
      <name val="Futura Md BT"/>
      <family val="0"/>
    </font>
    <font>
      <sz val="8"/>
      <name val="Tahoma"/>
      <family val="2"/>
    </font>
    <font>
      <b/>
      <sz val="6"/>
      <name val="Arial"/>
      <family val="2"/>
    </font>
    <font>
      <b/>
      <sz val="10"/>
      <name val="Futura Md BT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6"/>
      <color indexed="9"/>
      <name val="Futura Md BT"/>
      <family val="0"/>
    </font>
    <font>
      <b/>
      <sz val="10"/>
      <color indexed="9"/>
      <name val="Arial"/>
      <family val="2"/>
    </font>
    <font>
      <sz val="10"/>
      <color indexed="9"/>
      <name val="Futura Md BT"/>
      <family val="0"/>
    </font>
    <font>
      <b/>
      <sz val="6"/>
      <color indexed="9"/>
      <name val="Futura Md BT"/>
      <family val="0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6"/>
      <color indexed="10"/>
      <name val="Futura Md BT"/>
      <family val="0"/>
    </font>
    <font>
      <b/>
      <sz val="6"/>
      <color indexed="13"/>
      <name val="Futura Md BT"/>
      <family val="0"/>
    </font>
    <font>
      <b/>
      <sz val="6"/>
      <color indexed="13"/>
      <name val="Arial"/>
      <family val="2"/>
    </font>
    <font>
      <b/>
      <sz val="6"/>
      <color indexed="10"/>
      <name val="Arioso"/>
      <family val="0"/>
    </font>
    <font>
      <b/>
      <sz val="8"/>
      <color indexed="10"/>
      <name val="Arial"/>
      <family val="2"/>
    </font>
    <font>
      <b/>
      <sz val="6"/>
      <name val="Arioso"/>
      <family val="0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Arial"/>
      <family val="2"/>
    </font>
    <font>
      <b/>
      <u val="single"/>
      <sz val="12"/>
      <color indexed="62"/>
      <name val="Arial"/>
      <family val="2"/>
    </font>
    <font>
      <b/>
      <sz val="1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22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33" borderId="0" xfId="0" applyFill="1" applyAlignment="1">
      <alignment/>
    </xf>
    <xf numFmtId="172" fontId="2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>
      <alignment horizontal="center" vertical="center" shrinkToFit="1"/>
    </xf>
    <xf numFmtId="172" fontId="7" fillId="33" borderId="0" xfId="0" applyNumberFormat="1" applyFont="1" applyFill="1" applyBorder="1" applyAlignment="1">
      <alignment horizontal="right" vertical="center"/>
    </xf>
    <xf numFmtId="0" fontId="0" fillId="33" borderId="10" xfId="0" applyFill="1" applyBorder="1" applyAlignment="1" applyProtection="1">
      <alignment horizontal="center" vertical="top"/>
      <protection locked="0"/>
    </xf>
    <xf numFmtId="172" fontId="2" fillId="33" borderId="0" xfId="0" applyNumberFormat="1" applyFont="1" applyFill="1" applyBorder="1" applyAlignment="1" applyProtection="1">
      <alignment vertical="center"/>
      <protection locked="0"/>
    </xf>
    <xf numFmtId="172" fontId="4" fillId="33" borderId="0" xfId="0" applyNumberFormat="1" applyFont="1" applyFill="1" applyBorder="1" applyAlignment="1" applyProtection="1">
      <alignment vertical="center"/>
      <protection locked="0"/>
    </xf>
    <xf numFmtId="172" fontId="4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  <xf numFmtId="0" fontId="0" fillId="33" borderId="0" xfId="0" applyFill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4" borderId="10" xfId="0" applyFill="1" applyBorder="1" applyAlignment="1" applyProtection="1">
      <alignment vertical="top"/>
      <protection locked="0"/>
    </xf>
    <xf numFmtId="0" fontId="17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/>
    </xf>
    <xf numFmtId="172" fontId="17" fillId="33" borderId="0" xfId="0" applyNumberFormat="1" applyFont="1" applyFill="1" applyBorder="1" applyAlignment="1">
      <alignment horizontal="right"/>
    </xf>
    <xf numFmtId="173" fontId="17" fillId="33" borderId="0" xfId="0" applyNumberFormat="1" applyFont="1" applyFill="1" applyBorder="1" applyAlignment="1">
      <alignment/>
    </xf>
    <xf numFmtId="172" fontId="17" fillId="33" borderId="0" xfId="0" applyNumberFormat="1" applyFont="1" applyFill="1" applyBorder="1" applyAlignment="1">
      <alignment/>
    </xf>
    <xf numFmtId="174" fontId="17" fillId="33" borderId="0" xfId="0" applyNumberFormat="1" applyFont="1" applyFill="1" applyBorder="1" applyAlignment="1">
      <alignment/>
    </xf>
    <xf numFmtId="175" fontId="17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 horizontal="right"/>
    </xf>
    <xf numFmtId="49" fontId="17" fillId="33" borderId="0" xfId="0" applyNumberFormat="1" applyFont="1" applyFill="1" applyBorder="1" applyAlignment="1">
      <alignment horizontal="right"/>
    </xf>
    <xf numFmtId="0" fontId="17" fillId="33" borderId="0" xfId="0" applyFont="1" applyFill="1" applyBorder="1" applyAlignment="1" applyProtection="1">
      <alignment/>
      <protection hidden="1"/>
    </xf>
    <xf numFmtId="0" fontId="17" fillId="33" borderId="0" xfId="0" applyFont="1" applyFill="1" applyBorder="1" applyAlignment="1" applyProtection="1">
      <alignment horizontal="left"/>
      <protection hidden="1"/>
    </xf>
    <xf numFmtId="0" fontId="17" fillId="33" borderId="0" xfId="0" applyFont="1" applyFill="1" applyBorder="1" applyAlignment="1" applyProtection="1">
      <alignment horizontal="right"/>
      <protection hidden="1"/>
    </xf>
    <xf numFmtId="0" fontId="14" fillId="35" borderId="11" xfId="0" applyFont="1" applyFill="1" applyBorder="1" applyAlignment="1" applyProtection="1">
      <alignment horizontal="right" shrinkToFit="1"/>
      <protection/>
    </xf>
    <xf numFmtId="0" fontId="16" fillId="35" borderId="0" xfId="0" applyFont="1" applyFill="1" applyBorder="1" applyAlignment="1" applyProtection="1">
      <alignment horizontal="right" vertical="center" shrinkToFit="1"/>
      <protection/>
    </xf>
    <xf numFmtId="0" fontId="8" fillId="35" borderId="0" xfId="0" applyFont="1" applyFill="1" applyAlignment="1" applyProtection="1">
      <alignment horizontal="right"/>
      <protection/>
    </xf>
    <xf numFmtId="0" fontId="14" fillId="35" borderId="11" xfId="0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" vertical="center" shrinkToFit="1"/>
      <protection/>
    </xf>
    <xf numFmtId="0" fontId="1" fillId="33" borderId="13" xfId="0" applyFont="1" applyFill="1" applyBorder="1" applyAlignment="1" applyProtection="1">
      <alignment horizontal="center" vertical="center" shrinkToFit="1"/>
      <protection/>
    </xf>
    <xf numFmtId="0" fontId="6" fillId="33" borderId="13" xfId="0" applyFont="1" applyFill="1" applyBorder="1" applyAlignment="1" applyProtection="1">
      <alignment horizontal="center" vertical="center" shrinkToFit="1"/>
      <protection/>
    </xf>
    <xf numFmtId="0" fontId="1" fillId="33" borderId="14" xfId="0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Alignment="1" applyProtection="1">
      <alignment horizontal="left" indent="1"/>
      <protection hidden="1"/>
    </xf>
    <xf numFmtId="0" fontId="0" fillId="33" borderId="0" xfId="0" applyFont="1" applyFill="1" applyAlignment="1" applyProtection="1">
      <alignment horizontal="right"/>
      <protection hidden="1"/>
    </xf>
    <xf numFmtId="0" fontId="9" fillId="33" borderId="0" xfId="45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 horizontal="right" vertical="center" shrinkToFit="1"/>
      <protection/>
    </xf>
    <xf numFmtId="0" fontId="19" fillId="33" borderId="13" xfId="0" applyFont="1" applyFill="1" applyBorder="1" applyAlignment="1" applyProtection="1">
      <alignment horizontal="center" vertical="center" shrinkToFit="1"/>
      <protection/>
    </xf>
    <xf numFmtId="0" fontId="20" fillId="35" borderId="0" xfId="0" applyFont="1" applyFill="1" applyBorder="1" applyAlignment="1" applyProtection="1">
      <alignment horizontal="right" vertical="center" shrinkToFit="1"/>
      <protection/>
    </xf>
    <xf numFmtId="0" fontId="21" fillId="35" borderId="0" xfId="0" applyFont="1" applyFill="1" applyBorder="1" applyAlignment="1" applyProtection="1">
      <alignment horizontal="right" vertical="center" shrinkToFit="1"/>
      <protection/>
    </xf>
    <xf numFmtId="0" fontId="22" fillId="35" borderId="0" xfId="0" applyFont="1" applyFill="1" applyBorder="1" applyAlignment="1" applyProtection="1">
      <alignment horizontal="right" vertical="center" shrinkToFit="1"/>
      <protection/>
    </xf>
    <xf numFmtId="0" fontId="23" fillId="35" borderId="0" xfId="0" applyFont="1" applyFill="1" applyBorder="1" applyAlignment="1" applyProtection="1">
      <alignment horizontal="right" vertical="center" shrinkToFit="1"/>
      <protection/>
    </xf>
    <xf numFmtId="0" fontId="1" fillId="35" borderId="0" xfId="0" applyFont="1" applyFill="1" applyBorder="1" applyAlignment="1" applyProtection="1">
      <alignment horizontal="right" vertical="center" shrinkToFit="1"/>
      <protection/>
    </xf>
    <xf numFmtId="0" fontId="24" fillId="35" borderId="0" xfId="0" applyFont="1" applyFill="1" applyBorder="1" applyAlignment="1" applyProtection="1">
      <alignment horizontal="right" vertical="center" shrinkToFit="1"/>
      <protection/>
    </xf>
    <xf numFmtId="0" fontId="6" fillId="35" borderId="0" xfId="0" applyFont="1" applyFill="1" applyBorder="1" applyAlignment="1" applyProtection="1">
      <alignment horizontal="right" vertical="center" shrinkToFit="1"/>
      <protection/>
    </xf>
    <xf numFmtId="0" fontId="17" fillId="33" borderId="0" xfId="0" applyFont="1" applyFill="1" applyBorder="1" applyAlignment="1">
      <alignment horizontal="right" wrapText="1"/>
    </xf>
    <xf numFmtId="0" fontId="0" fillId="33" borderId="0" xfId="0" applyFont="1" applyFill="1" applyAlignment="1">
      <alignment wrapText="1"/>
    </xf>
    <xf numFmtId="0" fontId="0" fillId="34" borderId="15" xfId="0" applyFont="1" applyFill="1" applyBorder="1" applyAlignment="1" applyProtection="1">
      <alignment vertical="top" wrapText="1"/>
      <protection locked="0"/>
    </xf>
    <xf numFmtId="0" fontId="0" fillId="34" borderId="16" xfId="0" applyFont="1" applyFill="1" applyBorder="1" applyAlignment="1" applyProtection="1">
      <alignment vertical="top" wrapText="1"/>
      <protection locked="0"/>
    </xf>
    <xf numFmtId="172" fontId="14" fillId="35" borderId="17" xfId="0" applyNumberFormat="1" applyFont="1" applyFill="1" applyBorder="1" applyAlignment="1" applyProtection="1">
      <alignment horizontal="center" vertical="top" wrapText="1"/>
      <protection/>
    </xf>
    <xf numFmtId="0" fontId="14" fillId="35" borderId="17" xfId="0" applyFont="1" applyFill="1" applyBorder="1" applyAlignment="1" applyProtection="1">
      <alignment horizontal="center" vertical="top" wrapText="1"/>
      <protection/>
    </xf>
    <xf numFmtId="0" fontId="14" fillId="35" borderId="18" xfId="0" applyFont="1" applyFill="1" applyBorder="1" applyAlignment="1" applyProtection="1">
      <alignment horizontal="center" vertical="top" wrapText="1"/>
      <protection/>
    </xf>
    <xf numFmtId="0" fontId="0" fillId="34" borderId="19" xfId="0" applyFont="1" applyFill="1" applyBorder="1" applyAlignment="1" applyProtection="1">
      <alignment vertical="top" wrapText="1"/>
      <protection locked="0"/>
    </xf>
    <xf numFmtId="0" fontId="0" fillId="34" borderId="20" xfId="0" applyFont="1" applyFill="1" applyBorder="1" applyAlignment="1" applyProtection="1">
      <alignment vertical="top" wrapText="1"/>
      <protection locked="0"/>
    </xf>
    <xf numFmtId="49" fontId="0" fillId="34" borderId="21" xfId="0" applyNumberFormat="1" applyFont="1" applyFill="1" applyBorder="1" applyAlignment="1" applyProtection="1">
      <alignment horizontal="left" vertical="top" wrapText="1"/>
      <protection locked="0"/>
    </xf>
    <xf numFmtId="172" fontId="0" fillId="34" borderId="22" xfId="0" applyNumberFormat="1" applyFont="1" applyFill="1" applyBorder="1" applyAlignment="1" applyProtection="1">
      <alignment horizontal="left" vertical="top" wrapText="1" shrinkToFit="1"/>
      <protection locked="0"/>
    </xf>
    <xf numFmtId="0" fontId="0" fillId="34" borderId="23" xfId="0" applyFont="1" applyFill="1" applyBorder="1" applyAlignment="1" applyProtection="1">
      <alignment horizontal="center" vertical="top" wrapText="1"/>
      <protection locked="0"/>
    </xf>
    <xf numFmtId="0" fontId="0" fillId="34" borderId="24" xfId="0" applyFont="1" applyFill="1" applyBorder="1" applyAlignment="1" applyProtection="1">
      <alignment horizontal="center" vertical="top" wrapText="1"/>
      <protection locked="0"/>
    </xf>
    <xf numFmtId="0" fontId="0" fillId="34" borderId="25" xfId="0" applyFont="1" applyFill="1" applyBorder="1" applyAlignment="1" applyProtection="1">
      <alignment horizontal="center" vertical="top" wrapText="1"/>
      <protection locked="0"/>
    </xf>
    <xf numFmtId="9" fontId="0" fillId="34" borderId="23" xfId="0" applyNumberFormat="1" applyFont="1" applyFill="1" applyBorder="1" applyAlignment="1" applyProtection="1">
      <alignment vertical="top" wrapText="1"/>
      <protection locked="0"/>
    </xf>
    <xf numFmtId="9" fontId="0" fillId="34" borderId="24" xfId="0" applyNumberFormat="1" applyFont="1" applyFill="1" applyBorder="1" applyAlignment="1" applyProtection="1">
      <alignment vertical="top" wrapText="1"/>
      <protection locked="0"/>
    </xf>
    <xf numFmtId="9" fontId="0" fillId="34" borderId="25" xfId="0" applyNumberFormat="1" applyFont="1" applyFill="1" applyBorder="1" applyAlignment="1" applyProtection="1">
      <alignment vertical="top" wrapText="1"/>
      <protection locked="0"/>
    </xf>
    <xf numFmtId="0" fontId="14" fillId="35" borderId="26" xfId="0" applyFont="1" applyFill="1" applyBorder="1" applyAlignment="1" applyProtection="1">
      <alignment horizontal="center" vertical="top" wrapText="1"/>
      <protection/>
    </xf>
    <xf numFmtId="0" fontId="14" fillId="35" borderId="27" xfId="0" applyFont="1" applyFill="1" applyBorder="1" applyAlignment="1" applyProtection="1">
      <alignment horizontal="center" vertical="top" wrapText="1"/>
      <protection/>
    </xf>
    <xf numFmtId="0" fontId="14" fillId="35" borderId="28" xfId="0" applyFont="1" applyFill="1" applyBorder="1" applyAlignment="1" applyProtection="1">
      <alignment horizontal="center" vertical="top" wrapText="1"/>
      <protection/>
    </xf>
    <xf numFmtId="174" fontId="0" fillId="34" borderId="23" xfId="0" applyNumberFormat="1" applyFont="1" applyFill="1" applyBorder="1" applyAlignment="1" applyProtection="1">
      <alignment vertical="top" wrapText="1"/>
      <protection locked="0"/>
    </xf>
    <xf numFmtId="174" fontId="0" fillId="34" borderId="24" xfId="0" applyNumberFormat="1" applyFont="1" applyFill="1" applyBorder="1" applyAlignment="1" applyProtection="1">
      <alignment vertical="top" wrapText="1"/>
      <protection locked="0"/>
    </xf>
    <xf numFmtId="174" fontId="0" fillId="34" borderId="25" xfId="0" applyNumberFormat="1" applyFont="1" applyFill="1" applyBorder="1" applyAlignment="1" applyProtection="1">
      <alignment vertical="top" wrapText="1"/>
      <protection locked="0"/>
    </xf>
    <xf numFmtId="0" fontId="0" fillId="34" borderId="24" xfId="0" applyFont="1" applyFill="1" applyBorder="1" applyAlignment="1" applyProtection="1">
      <alignment vertical="top" wrapText="1" shrinkToFit="1"/>
      <protection locked="0"/>
    </xf>
    <xf numFmtId="0" fontId="0" fillId="34" borderId="25" xfId="0" applyFont="1" applyFill="1" applyBorder="1" applyAlignment="1" applyProtection="1">
      <alignment vertical="top" wrapText="1" shrinkToFit="1"/>
      <protection locked="0"/>
    </xf>
    <xf numFmtId="0" fontId="0" fillId="34" borderId="24" xfId="0" applyFont="1" applyFill="1" applyBorder="1" applyAlignment="1" applyProtection="1">
      <alignment vertical="top" wrapText="1"/>
      <protection locked="0"/>
    </xf>
    <xf numFmtId="0" fontId="0" fillId="34" borderId="25" xfId="0" applyFont="1" applyFill="1" applyBorder="1" applyAlignment="1" applyProtection="1">
      <alignment vertical="top" wrapText="1"/>
      <protection locked="0"/>
    </xf>
    <xf numFmtId="0" fontId="0" fillId="33" borderId="19" xfId="0" applyFont="1" applyFill="1" applyBorder="1" applyAlignment="1" applyProtection="1">
      <alignment vertical="top" wrapText="1"/>
      <protection locked="0"/>
    </xf>
    <xf numFmtId="49" fontId="0" fillId="33" borderId="21" xfId="0" applyNumberFormat="1" applyFont="1" applyFill="1" applyBorder="1" applyAlignment="1" applyProtection="1">
      <alignment horizontal="left" vertical="top" wrapText="1"/>
      <protection locked="0"/>
    </xf>
    <xf numFmtId="0" fontId="0" fillId="33" borderId="24" xfId="0" applyFont="1" applyFill="1" applyBorder="1" applyAlignment="1" applyProtection="1">
      <alignment horizontal="center" vertical="top" wrapText="1"/>
      <protection locked="0"/>
    </xf>
    <xf numFmtId="9" fontId="0" fillId="33" borderId="24" xfId="0" applyNumberFormat="1" applyFont="1" applyFill="1" applyBorder="1" applyAlignment="1" applyProtection="1">
      <alignment vertical="top" wrapText="1"/>
      <protection locked="0"/>
    </xf>
    <xf numFmtId="174" fontId="0" fillId="33" borderId="24" xfId="0" applyNumberFormat="1" applyFont="1" applyFill="1" applyBorder="1" applyAlignment="1" applyProtection="1">
      <alignment vertical="top" wrapText="1"/>
      <protection locked="0"/>
    </xf>
    <xf numFmtId="0" fontId="0" fillId="33" borderId="24" xfId="0" applyFont="1" applyFill="1" applyBorder="1" applyAlignment="1" applyProtection="1">
      <alignment vertical="top" wrapText="1" shrinkToFit="1"/>
      <protection locked="0"/>
    </xf>
    <xf numFmtId="0" fontId="0" fillId="33" borderId="24" xfId="0" applyFont="1" applyFill="1" applyBorder="1" applyAlignment="1" applyProtection="1">
      <alignment vertical="top" wrapText="1"/>
      <protection locked="0"/>
    </xf>
    <xf numFmtId="0" fontId="0" fillId="33" borderId="15" xfId="0" applyFont="1" applyFill="1" applyBorder="1" applyAlignment="1" applyProtection="1">
      <alignment vertical="top" wrapText="1"/>
      <protection locked="0"/>
    </xf>
    <xf numFmtId="49" fontId="0" fillId="34" borderId="29" xfId="0" applyNumberFormat="1" applyFont="1" applyFill="1" applyBorder="1" applyAlignment="1" applyProtection="1">
      <alignment horizontal="left" vertical="top" wrapText="1"/>
      <protection locked="0"/>
    </xf>
    <xf numFmtId="0" fontId="18" fillId="33" borderId="30" xfId="0" applyFont="1" applyFill="1" applyBorder="1" applyAlignment="1" applyProtection="1">
      <alignment horizontal="left" indent="1"/>
      <protection hidden="1"/>
    </xf>
    <xf numFmtId="0" fontId="9" fillId="33" borderId="0" xfId="45" applyFill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 hidden="1"/>
    </xf>
    <xf numFmtId="172" fontId="13" fillId="33" borderId="0" xfId="0" applyNumberFormat="1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/>
      <protection hidden="1"/>
    </xf>
    <xf numFmtId="172" fontId="15" fillId="33" borderId="0" xfId="0" applyNumberFormat="1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3" fontId="13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25" fillId="33" borderId="0" xfId="45" applyFont="1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14" fillId="35" borderId="31" xfId="0" applyFont="1" applyFill="1" applyBorder="1" applyAlignment="1" applyProtection="1">
      <alignment horizontal="right" vertical="top" wrapText="1"/>
      <protection/>
    </xf>
    <xf numFmtId="0" fontId="14" fillId="35" borderId="32" xfId="0" applyFont="1" applyFill="1" applyBorder="1" applyAlignment="1" applyProtection="1">
      <alignment horizontal="right" vertical="top" wrapText="1"/>
      <protection/>
    </xf>
    <xf numFmtId="0" fontId="14" fillId="35" borderId="33" xfId="0" applyFont="1" applyFill="1" applyBorder="1" applyAlignment="1" applyProtection="1">
      <alignment horizontal="right" vertical="top" wrapText="1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NumberFormat="1" applyFont="1" applyFill="1" applyBorder="1" applyAlignment="1" applyProtection="1">
      <alignment horizontal="center" vertical="center"/>
      <protection locked="0"/>
    </xf>
    <xf numFmtId="172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/>
      <protection locked="0"/>
    </xf>
    <xf numFmtId="0" fontId="0" fillId="33" borderId="35" xfId="0" applyFont="1" applyFill="1" applyBorder="1" applyAlignment="1" applyProtection="1">
      <alignment horizontal="center"/>
      <protection locked="0"/>
    </xf>
    <xf numFmtId="0" fontId="0" fillId="33" borderId="36" xfId="0" applyFont="1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justify" vertical="top"/>
      <protection locked="0"/>
    </xf>
    <xf numFmtId="0" fontId="0" fillId="34" borderId="38" xfId="0" applyFont="1" applyFill="1" applyBorder="1" applyAlignment="1" applyProtection="1">
      <alignment horizontal="justify" vertical="top"/>
      <protection locked="0"/>
    </xf>
    <xf numFmtId="0" fontId="0" fillId="34" borderId="31" xfId="0" applyFont="1" applyFill="1" applyBorder="1" applyAlignment="1" applyProtection="1">
      <alignment horizontal="justify" vertical="top"/>
      <protection locked="0"/>
    </xf>
    <xf numFmtId="0" fontId="0" fillId="34" borderId="30" xfId="0" applyFont="1" applyFill="1" applyBorder="1" applyAlignment="1" applyProtection="1">
      <alignment horizontal="justify" vertical="top"/>
      <protection locked="0"/>
    </xf>
    <xf numFmtId="0" fontId="0" fillId="34" borderId="0" xfId="0" applyFont="1" applyFill="1" applyBorder="1" applyAlignment="1" applyProtection="1">
      <alignment horizontal="justify" vertical="top"/>
      <protection locked="0"/>
    </xf>
    <xf numFmtId="0" fontId="0" fillId="34" borderId="32" xfId="0" applyFont="1" applyFill="1" applyBorder="1" applyAlignment="1" applyProtection="1">
      <alignment horizontal="justify" vertical="top"/>
      <protection locked="0"/>
    </xf>
    <xf numFmtId="0" fontId="0" fillId="34" borderId="39" xfId="0" applyFont="1" applyFill="1" applyBorder="1" applyAlignment="1" applyProtection="1">
      <alignment horizontal="justify" vertical="top"/>
      <protection locked="0"/>
    </xf>
    <xf numFmtId="0" fontId="0" fillId="34" borderId="40" xfId="0" applyFont="1" applyFill="1" applyBorder="1" applyAlignment="1" applyProtection="1">
      <alignment horizontal="justify" vertical="top"/>
      <protection locked="0"/>
    </xf>
    <xf numFmtId="0" fontId="0" fillId="34" borderId="33" xfId="0" applyFont="1" applyFill="1" applyBorder="1" applyAlignment="1" applyProtection="1">
      <alignment horizontal="justify" vertical="top"/>
      <protection locked="0"/>
    </xf>
    <xf numFmtId="0" fontId="0" fillId="34" borderId="34" xfId="0" applyFont="1" applyFill="1" applyBorder="1" applyAlignment="1" applyProtection="1">
      <alignment horizontal="center"/>
      <protection locked="0"/>
    </xf>
    <xf numFmtId="0" fontId="0" fillId="34" borderId="35" xfId="0" applyFont="1" applyFill="1" applyBorder="1" applyAlignment="1" applyProtection="1">
      <alignment horizontal="center"/>
      <protection locked="0"/>
    </xf>
    <xf numFmtId="0" fontId="0" fillId="34" borderId="36" xfId="0" applyFont="1" applyFill="1" applyBorder="1" applyAlignment="1" applyProtection="1">
      <alignment horizontal="center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9" fillId="34" borderId="11" xfId="45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41" xfId="0" applyFont="1" applyFill="1" applyBorder="1" applyAlignment="1" applyProtection="1">
      <alignment vertical="top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2</xdr:row>
      <xdr:rowOff>523875</xdr:rowOff>
    </xdr:from>
    <xdr:to>
      <xdr:col>7</xdr:col>
      <xdr:colOff>1257300</xdr:colOff>
      <xdr:row>2</xdr:row>
      <xdr:rowOff>1019175</xdr:rowOff>
    </xdr:to>
    <xdr:sp>
      <xdr:nvSpPr>
        <xdr:cNvPr id="1" name="Text Box 119"/>
        <xdr:cNvSpPr txBox="1">
          <a:spLocks noChangeArrowheads="1"/>
        </xdr:cNvSpPr>
      </xdr:nvSpPr>
      <xdr:spPr>
        <a:xfrm>
          <a:off x="4295775" y="847725"/>
          <a:ext cx="4762500" cy="49530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Please complete and return this questionnaire to: </a:t>
          </a:r>
          <a:r>
            <a:rPr lang="en-US" cap="none" sz="1200" b="1" i="0" u="sng" baseline="0">
              <a:solidFill>
                <a:srgbClr val="333399"/>
              </a:solidFill>
              <a:latin typeface="Arial"/>
              <a:ea typeface="Arial"/>
              <a:cs typeface="Arial"/>
            </a:rPr>
            <a:t>valiquest@camlab.co.uk</a:t>
          </a: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66675</xdr:colOff>
      <xdr:row>44</xdr:row>
      <xdr:rowOff>66675</xdr:rowOff>
    </xdr:from>
    <xdr:to>
      <xdr:col>11</xdr:col>
      <xdr:colOff>0</xdr:colOff>
      <xdr:row>141</xdr:row>
      <xdr:rowOff>66675</xdr:rowOff>
    </xdr:to>
    <xdr:sp>
      <xdr:nvSpPr>
        <xdr:cNvPr id="2" name="Rectangle 128"/>
        <xdr:cNvSpPr>
          <a:spLocks/>
        </xdr:cNvSpPr>
      </xdr:nvSpPr>
      <xdr:spPr>
        <a:xfrm>
          <a:off x="7867650" y="5267325"/>
          <a:ext cx="4552950" cy="1295400"/>
        </a:xfrm>
        <a:prstGeom prst="rect">
          <a:avLst/>
        </a:prstGeom>
        <a:noFill/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1714500</xdr:colOff>
      <xdr:row>2</xdr:row>
      <xdr:rowOff>552450</xdr:rowOff>
    </xdr:from>
    <xdr:to>
      <xdr:col>9</xdr:col>
      <xdr:colOff>1181100</xdr:colOff>
      <xdr:row>2</xdr:row>
      <xdr:rowOff>1066800</xdr:rowOff>
    </xdr:to>
    <xdr:pic>
      <xdr:nvPicPr>
        <xdr:cNvPr id="3" name="Picture 130" descr="Capch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876300"/>
          <a:ext cx="2533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104775</xdr:rowOff>
    </xdr:from>
    <xdr:to>
      <xdr:col>8</xdr:col>
      <xdr:colOff>438150</xdr:colOff>
      <xdr:row>2</xdr:row>
      <xdr:rowOff>457200</xdr:rowOff>
    </xdr:to>
    <xdr:sp>
      <xdr:nvSpPr>
        <xdr:cNvPr id="4" name="Text Box 162"/>
        <xdr:cNvSpPr txBox="1">
          <a:spLocks noChangeArrowheads="1"/>
        </xdr:cNvSpPr>
      </xdr:nvSpPr>
      <xdr:spPr>
        <a:xfrm>
          <a:off x="2400300" y="104775"/>
          <a:ext cx="7753350" cy="676275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DUCTLESS FILTRATION FUME HOOD
</a:t>
          </a:r>
          <a:r>
            <a:rPr lang="en-US" cap="none" sz="1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USAGE AND HANDLINGS INVESTIGATION
</a:t>
          </a:r>
          <a:r>
            <a:rPr lang="en-US" cap="none" sz="1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FILTERING HOODS
</a:t>
          </a:r>
        </a:p>
      </xdr:txBody>
    </xdr:sp>
    <xdr:clientData/>
  </xdr:twoCellAnchor>
  <xdr:twoCellAnchor>
    <xdr:from>
      <xdr:col>7</xdr:col>
      <xdr:colOff>1514475</xdr:colOff>
      <xdr:row>2</xdr:row>
      <xdr:rowOff>495300</xdr:rowOff>
    </xdr:from>
    <xdr:to>
      <xdr:col>9</xdr:col>
      <xdr:colOff>1323975</xdr:colOff>
      <xdr:row>2</xdr:row>
      <xdr:rowOff>600075</xdr:rowOff>
    </xdr:to>
    <xdr:sp>
      <xdr:nvSpPr>
        <xdr:cNvPr id="5" name="Rectangle 174"/>
        <xdr:cNvSpPr>
          <a:spLocks/>
        </xdr:cNvSpPr>
      </xdr:nvSpPr>
      <xdr:spPr>
        <a:xfrm>
          <a:off x="9315450" y="819150"/>
          <a:ext cx="28765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914400</xdr:colOff>
      <xdr:row>141</xdr:row>
      <xdr:rowOff>85725</xdr:rowOff>
    </xdr:from>
    <xdr:to>
      <xdr:col>9</xdr:col>
      <xdr:colOff>809625</xdr:colOff>
      <xdr:row>145</xdr:row>
      <xdr:rowOff>152400</xdr:rowOff>
    </xdr:to>
    <xdr:pic>
      <xdr:nvPicPr>
        <xdr:cNvPr id="6" name="Picture 176" descr="ValiServ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6581775"/>
          <a:ext cx="2962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2</xdr:row>
      <xdr:rowOff>200025</xdr:rowOff>
    </xdr:from>
    <xdr:to>
      <xdr:col>2</xdr:col>
      <xdr:colOff>152400</xdr:colOff>
      <xdr:row>2</xdr:row>
      <xdr:rowOff>619125</xdr:rowOff>
    </xdr:to>
    <xdr:pic>
      <xdr:nvPicPr>
        <xdr:cNvPr id="7" name="Picture 179" descr="Camlab b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523875"/>
          <a:ext cx="2095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mlab.co.uk/" TargetMode="External" /><Relationship Id="rId2" Type="http://schemas.openxmlformats.org/officeDocument/2006/relationships/hyperlink" Target="mailto:valiquest@camlab.co.uk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rlab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3"/>
  <sheetViews>
    <sheetView tabSelected="1" view="pageBreakPreview" zoomScale="92" zoomScaleNormal="75" zoomScaleSheetLayoutView="92" zoomScalePageLayoutView="0" workbookViewId="0" topLeftCell="B1">
      <selection activeCell="C3" sqref="C3"/>
    </sheetView>
  </sheetViews>
  <sheetFormatPr defaultColWidth="29.00390625" defaultRowHeight="12.75"/>
  <cols>
    <col min="1" max="1" width="56.8515625" style="1" hidden="1" customWidth="1"/>
    <col min="2" max="2" width="30.8515625" style="1" customWidth="1"/>
    <col min="3" max="3" width="24.00390625" style="1" customWidth="1"/>
    <col min="4" max="4" width="9.7109375" style="1" bestFit="1" customWidth="1"/>
    <col min="5" max="5" width="14.8515625" style="1" bestFit="1" customWidth="1"/>
    <col min="6" max="6" width="16.421875" style="1" customWidth="1"/>
    <col min="7" max="7" width="21.140625" style="1" bestFit="1" customWidth="1"/>
    <col min="8" max="8" width="28.7109375" style="1" customWidth="1"/>
    <col min="9" max="9" width="17.28125" style="1" customWidth="1"/>
    <col min="10" max="10" width="23.28125" style="1" customWidth="1"/>
    <col min="11" max="11" width="6.57421875" style="1" hidden="1" customWidth="1"/>
    <col min="12" max="16384" width="29.00390625" style="1" customWidth="1"/>
  </cols>
  <sheetData>
    <row r="1" spans="1:4" s="15" customFormat="1" ht="12.75">
      <c r="A1" s="32" t="s">
        <v>0</v>
      </c>
      <c r="B1" s="94"/>
      <c r="C1" s="95"/>
      <c r="D1" s="95"/>
    </row>
    <row r="2" spans="1:6" s="15" customFormat="1" ht="12.75">
      <c r="A2" s="32" t="s">
        <v>2</v>
      </c>
      <c r="B2" s="96" t="s">
        <v>1</v>
      </c>
      <c r="C2" s="97" t="s">
        <v>661</v>
      </c>
      <c r="D2" s="97"/>
      <c r="F2" s="98"/>
    </row>
    <row r="3" spans="1:9" s="15" customFormat="1" ht="87.75" customHeight="1" thickBot="1">
      <c r="A3" s="32" t="s">
        <v>4</v>
      </c>
      <c r="B3" s="99"/>
      <c r="C3" s="95"/>
      <c r="D3" s="100">
        <f ca="1">TODAY()</f>
        <v>39786</v>
      </c>
      <c r="G3" s="101"/>
      <c r="H3" s="101"/>
      <c r="I3" s="101"/>
    </row>
    <row r="4" spans="1:10" ht="26.25" thickBot="1">
      <c r="A4" s="28" t="s">
        <v>6</v>
      </c>
      <c r="B4" s="73" t="s">
        <v>662</v>
      </c>
      <c r="C4" s="60" t="s">
        <v>520</v>
      </c>
      <c r="D4" s="75" t="s">
        <v>663</v>
      </c>
      <c r="E4" s="61" t="s">
        <v>449</v>
      </c>
      <c r="F4" s="74" t="s">
        <v>450</v>
      </c>
      <c r="G4" s="75" t="s">
        <v>519</v>
      </c>
      <c r="H4" s="75" t="s">
        <v>452</v>
      </c>
      <c r="I4" s="75" t="s">
        <v>451</v>
      </c>
      <c r="J4" s="62" t="s">
        <v>518</v>
      </c>
    </row>
    <row r="5" spans="1:11" s="57" customFormat="1" ht="13.5" customHeight="1">
      <c r="A5" s="56" t="s">
        <v>7</v>
      </c>
      <c r="B5" s="128"/>
      <c r="C5" s="91"/>
      <c r="D5" s="67"/>
      <c r="E5" s="70"/>
      <c r="F5" s="76"/>
      <c r="G5" s="79"/>
      <c r="H5" s="81"/>
      <c r="I5" s="81"/>
      <c r="J5" s="58"/>
      <c r="K5" s="57" t="s">
        <v>664</v>
      </c>
    </row>
    <row r="6" spans="1:11" s="57" customFormat="1" ht="13.5" customHeight="1">
      <c r="A6" s="56" t="s">
        <v>8</v>
      </c>
      <c r="B6" s="83"/>
      <c r="C6" s="84"/>
      <c r="D6" s="85"/>
      <c r="E6" s="86"/>
      <c r="F6" s="87"/>
      <c r="G6" s="88"/>
      <c r="H6" s="89"/>
      <c r="I6" s="89"/>
      <c r="J6" s="90"/>
      <c r="K6" s="57" t="s">
        <v>665</v>
      </c>
    </row>
    <row r="7" spans="1:10" s="57" customFormat="1" ht="12.75">
      <c r="A7" s="56" t="s">
        <v>9</v>
      </c>
      <c r="B7" s="63"/>
      <c r="C7" s="65"/>
      <c r="D7" s="68"/>
      <c r="E7" s="71"/>
      <c r="F7" s="77"/>
      <c r="G7" s="79"/>
      <c r="H7" s="81"/>
      <c r="I7" s="81"/>
      <c r="J7" s="58"/>
    </row>
    <row r="8" spans="1:10" s="57" customFormat="1" ht="12.75">
      <c r="A8" s="56" t="s">
        <v>10</v>
      </c>
      <c r="B8" s="83"/>
      <c r="C8" s="84"/>
      <c r="D8" s="85"/>
      <c r="E8" s="86"/>
      <c r="F8" s="87"/>
      <c r="G8" s="88"/>
      <c r="H8" s="89"/>
      <c r="I8" s="89"/>
      <c r="J8" s="90"/>
    </row>
    <row r="9" spans="1:10" s="57" customFormat="1" ht="12.75">
      <c r="A9" s="56" t="s">
        <v>11</v>
      </c>
      <c r="B9" s="63"/>
      <c r="C9" s="65"/>
      <c r="D9" s="68"/>
      <c r="E9" s="71"/>
      <c r="F9" s="77"/>
      <c r="G9" s="79"/>
      <c r="H9" s="81"/>
      <c r="I9" s="81"/>
      <c r="J9" s="58"/>
    </row>
    <row r="10" spans="1:10" s="57" customFormat="1" ht="12.75">
      <c r="A10" s="56" t="s">
        <v>12</v>
      </c>
      <c r="B10" s="83"/>
      <c r="C10" s="84"/>
      <c r="D10" s="85"/>
      <c r="E10" s="86"/>
      <c r="F10" s="87"/>
      <c r="G10" s="88"/>
      <c r="H10" s="89"/>
      <c r="I10" s="89"/>
      <c r="J10" s="90"/>
    </row>
    <row r="11" spans="1:10" s="57" customFormat="1" ht="12.75">
      <c r="A11" s="56" t="s">
        <v>13</v>
      </c>
      <c r="B11" s="63"/>
      <c r="C11" s="65"/>
      <c r="D11" s="68"/>
      <c r="E11" s="71"/>
      <c r="F11" s="77"/>
      <c r="G11" s="79"/>
      <c r="H11" s="81"/>
      <c r="I11" s="81"/>
      <c r="J11" s="58"/>
    </row>
    <row r="12" spans="1:10" s="57" customFormat="1" ht="12.75">
      <c r="A12" s="56" t="s">
        <v>14</v>
      </c>
      <c r="B12" s="83"/>
      <c r="C12" s="84"/>
      <c r="D12" s="85"/>
      <c r="E12" s="86"/>
      <c r="F12" s="87"/>
      <c r="G12" s="88"/>
      <c r="H12" s="89"/>
      <c r="I12" s="89"/>
      <c r="J12" s="90"/>
    </row>
    <row r="13" spans="1:10" s="57" customFormat="1" ht="12.75">
      <c r="A13" s="56" t="s">
        <v>15</v>
      </c>
      <c r="B13" s="63"/>
      <c r="C13" s="65"/>
      <c r="D13" s="68"/>
      <c r="E13" s="71"/>
      <c r="F13" s="77"/>
      <c r="G13" s="79"/>
      <c r="H13" s="81"/>
      <c r="I13" s="81"/>
      <c r="J13" s="58"/>
    </row>
    <row r="14" spans="1:10" s="57" customFormat="1" ht="12.75">
      <c r="A14" s="56" t="s">
        <v>16</v>
      </c>
      <c r="B14" s="83"/>
      <c r="C14" s="84"/>
      <c r="D14" s="85"/>
      <c r="E14" s="86"/>
      <c r="F14" s="87"/>
      <c r="G14" s="88"/>
      <c r="H14" s="89"/>
      <c r="I14" s="89"/>
      <c r="J14" s="90"/>
    </row>
    <row r="15" spans="1:10" s="57" customFormat="1" ht="12.75">
      <c r="A15" s="56" t="s">
        <v>17</v>
      </c>
      <c r="B15" s="63"/>
      <c r="C15" s="65"/>
      <c r="D15" s="68"/>
      <c r="E15" s="71"/>
      <c r="F15" s="77"/>
      <c r="G15" s="79"/>
      <c r="H15" s="81"/>
      <c r="I15" s="81"/>
      <c r="J15" s="58"/>
    </row>
    <row r="16" spans="1:10" s="57" customFormat="1" ht="12.75">
      <c r="A16" s="56" t="s">
        <v>18</v>
      </c>
      <c r="B16" s="83"/>
      <c r="C16" s="84"/>
      <c r="D16" s="85"/>
      <c r="E16" s="86"/>
      <c r="F16" s="87"/>
      <c r="G16" s="88"/>
      <c r="H16" s="89"/>
      <c r="I16" s="89"/>
      <c r="J16" s="90"/>
    </row>
    <row r="17" spans="1:10" s="57" customFormat="1" ht="12.75">
      <c r="A17" s="56" t="s">
        <v>19</v>
      </c>
      <c r="B17" s="63"/>
      <c r="C17" s="65"/>
      <c r="D17" s="68"/>
      <c r="E17" s="71"/>
      <c r="F17" s="77"/>
      <c r="G17" s="79"/>
      <c r="H17" s="81"/>
      <c r="I17" s="81"/>
      <c r="J17" s="58"/>
    </row>
    <row r="18" spans="1:10" s="57" customFormat="1" ht="12.75">
      <c r="A18" s="56" t="s">
        <v>20</v>
      </c>
      <c r="B18" s="83"/>
      <c r="C18" s="84"/>
      <c r="D18" s="85"/>
      <c r="E18" s="86"/>
      <c r="F18" s="87"/>
      <c r="G18" s="88"/>
      <c r="H18" s="89"/>
      <c r="I18" s="89"/>
      <c r="J18" s="90"/>
    </row>
    <row r="19" spans="1:10" s="57" customFormat="1" ht="12.75">
      <c r="A19" s="56" t="s">
        <v>21</v>
      </c>
      <c r="B19" s="63"/>
      <c r="C19" s="65"/>
      <c r="D19" s="68"/>
      <c r="E19" s="71"/>
      <c r="F19" s="77"/>
      <c r="G19" s="79"/>
      <c r="H19" s="81"/>
      <c r="I19" s="81"/>
      <c r="J19" s="58"/>
    </row>
    <row r="20" spans="1:10" s="57" customFormat="1" ht="12.75">
      <c r="A20" s="56" t="s">
        <v>22</v>
      </c>
      <c r="B20" s="83"/>
      <c r="C20" s="84"/>
      <c r="D20" s="85"/>
      <c r="E20" s="86"/>
      <c r="F20" s="87"/>
      <c r="G20" s="88"/>
      <c r="H20" s="89"/>
      <c r="I20" s="89"/>
      <c r="J20" s="90"/>
    </row>
    <row r="21" spans="1:10" s="57" customFormat="1" ht="12.75">
      <c r="A21" s="56" t="s">
        <v>23</v>
      </c>
      <c r="B21" s="63"/>
      <c r="C21" s="65"/>
      <c r="D21" s="68"/>
      <c r="E21" s="71"/>
      <c r="F21" s="77"/>
      <c r="G21" s="79"/>
      <c r="H21" s="81"/>
      <c r="I21" s="81"/>
      <c r="J21" s="58"/>
    </row>
    <row r="22" spans="1:10" s="57" customFormat="1" ht="12.75">
      <c r="A22" s="56" t="s">
        <v>24</v>
      </c>
      <c r="B22" s="83"/>
      <c r="C22" s="84"/>
      <c r="D22" s="85"/>
      <c r="E22" s="86"/>
      <c r="F22" s="87"/>
      <c r="G22" s="88"/>
      <c r="H22" s="89"/>
      <c r="I22" s="89"/>
      <c r="J22" s="90"/>
    </row>
    <row r="23" spans="1:10" s="57" customFormat="1" ht="12.75">
      <c r="A23" s="56" t="s">
        <v>25</v>
      </c>
      <c r="B23" s="63"/>
      <c r="C23" s="65"/>
      <c r="D23" s="68"/>
      <c r="E23" s="71"/>
      <c r="F23" s="77"/>
      <c r="G23" s="79"/>
      <c r="H23" s="81"/>
      <c r="I23" s="81"/>
      <c r="J23" s="58"/>
    </row>
    <row r="24" spans="1:10" s="57" customFormat="1" ht="12.75">
      <c r="A24" s="56" t="s">
        <v>26</v>
      </c>
      <c r="B24" s="83"/>
      <c r="C24" s="84"/>
      <c r="D24" s="85"/>
      <c r="E24" s="86"/>
      <c r="F24" s="87"/>
      <c r="G24" s="88"/>
      <c r="H24" s="89"/>
      <c r="I24" s="89"/>
      <c r="J24" s="90"/>
    </row>
    <row r="25" spans="1:10" s="57" customFormat="1" ht="13.5" thickBot="1">
      <c r="A25" s="56" t="s">
        <v>28</v>
      </c>
      <c r="B25" s="64"/>
      <c r="C25" s="66"/>
      <c r="D25" s="69"/>
      <c r="E25" s="72"/>
      <c r="F25" s="78"/>
      <c r="G25" s="80"/>
      <c r="H25" s="82"/>
      <c r="I25" s="82"/>
      <c r="J25" s="59"/>
    </row>
    <row r="26" spans="1:9" ht="12.75" hidden="1">
      <c r="A26" s="28" t="s">
        <v>29</v>
      </c>
      <c r="D26" s="10"/>
      <c r="I26" s="20"/>
    </row>
    <row r="27" spans="1:4" ht="12.75" hidden="1">
      <c r="A27" s="28" t="s">
        <v>30</v>
      </c>
      <c r="D27" s="10"/>
    </row>
    <row r="28" spans="1:4" ht="12.75" hidden="1">
      <c r="A28" s="28" t="s">
        <v>31</v>
      </c>
      <c r="B28" s="3"/>
      <c r="C28" s="2"/>
      <c r="D28" s="10"/>
    </row>
    <row r="29" spans="1:4" ht="12.75" hidden="1">
      <c r="A29" s="28" t="s">
        <v>32</v>
      </c>
      <c r="D29" s="10"/>
    </row>
    <row r="30" spans="1:4" ht="12.75" hidden="1">
      <c r="A30" s="28" t="s">
        <v>33</v>
      </c>
      <c r="D30" s="10"/>
    </row>
    <row r="31" spans="1:4" ht="12.75" hidden="1">
      <c r="A31" s="28" t="s">
        <v>34</v>
      </c>
      <c r="D31" s="10"/>
    </row>
    <row r="32" spans="1:10" ht="12.75" hidden="1">
      <c r="A32" s="28" t="s">
        <v>35</v>
      </c>
      <c r="B32" s="4"/>
      <c r="C32" s="5"/>
      <c r="D32" s="10"/>
      <c r="J32" s="5"/>
    </row>
    <row r="33" spans="1:4" ht="12.75" hidden="1">
      <c r="A33" s="28" t="s">
        <v>36</v>
      </c>
      <c r="B33" s="4"/>
      <c r="C33" s="5"/>
      <c r="D33" s="10"/>
    </row>
    <row r="34" spans="1:4" ht="12.75" hidden="1">
      <c r="A34" s="28" t="s">
        <v>37</v>
      </c>
      <c r="B34" s="4"/>
      <c r="C34" s="2"/>
      <c r="D34" s="10"/>
    </row>
    <row r="35" spans="1:4" ht="12.75" hidden="1">
      <c r="A35" s="28" t="s">
        <v>38</v>
      </c>
      <c r="B35" s="3"/>
      <c r="C35" s="2"/>
      <c r="D35" s="10"/>
    </row>
    <row r="36" spans="1:4" ht="12.75" hidden="1">
      <c r="A36" s="28" t="s">
        <v>39</v>
      </c>
      <c r="B36" s="4"/>
      <c r="C36" s="5"/>
      <c r="D36" s="10"/>
    </row>
    <row r="37" spans="1:4" ht="12.75" hidden="1">
      <c r="A37" s="28" t="s">
        <v>40</v>
      </c>
      <c r="B37" s="4"/>
      <c r="C37" s="5"/>
      <c r="D37" s="10"/>
    </row>
    <row r="38" spans="1:5" ht="12.75" hidden="1">
      <c r="A38" s="28" t="s">
        <v>41</v>
      </c>
      <c r="B38" s="16"/>
      <c r="C38" s="2"/>
      <c r="D38" s="17"/>
      <c r="E38" s="5"/>
    </row>
    <row r="39" spans="1:10" ht="12.75" hidden="1">
      <c r="A39" s="28" t="s">
        <v>42</v>
      </c>
      <c r="B39" s="6"/>
      <c r="C39" s="107"/>
      <c r="D39" s="107"/>
      <c r="E39" s="107"/>
      <c r="F39" s="107"/>
      <c r="G39" s="107"/>
      <c r="H39" s="11"/>
      <c r="I39" s="11"/>
      <c r="J39" s="11"/>
    </row>
    <row r="40" spans="1:10" ht="12.75" hidden="1">
      <c r="A40" s="28" t="s">
        <v>43</v>
      </c>
      <c r="B40" s="6"/>
      <c r="C40" s="107"/>
      <c r="D40" s="107"/>
      <c r="E40" s="107"/>
      <c r="F40" s="107"/>
      <c r="G40" s="107"/>
      <c r="H40" s="11"/>
      <c r="I40" s="11"/>
      <c r="J40" s="11"/>
    </row>
    <row r="41" spans="1:13" ht="12.75" hidden="1">
      <c r="A41" s="28" t="s">
        <v>44</v>
      </c>
      <c r="B41" s="7"/>
      <c r="C41" s="107"/>
      <c r="D41" s="107"/>
      <c r="E41" s="107"/>
      <c r="F41" s="107"/>
      <c r="G41" s="107"/>
      <c r="H41" s="12"/>
      <c r="I41" s="12"/>
      <c r="J41" s="12"/>
      <c r="K41" s="2"/>
      <c r="L41" s="2"/>
      <c r="M41" s="2"/>
    </row>
    <row r="42" spans="1:10" ht="12.75" hidden="1">
      <c r="A42" s="28" t="s">
        <v>45</v>
      </c>
      <c r="B42" s="7"/>
      <c r="C42" s="108"/>
      <c r="D42" s="108"/>
      <c r="E42" s="9"/>
      <c r="F42" s="109"/>
      <c r="G42" s="109"/>
      <c r="H42" s="109"/>
      <c r="I42" s="13"/>
      <c r="J42" s="13"/>
    </row>
    <row r="43" spans="1:10" ht="12.75" hidden="1">
      <c r="A43" s="28" t="s">
        <v>46</v>
      </c>
      <c r="B43" s="7"/>
      <c r="C43" s="108"/>
      <c r="D43" s="108"/>
      <c r="E43" s="14"/>
      <c r="F43" s="109"/>
      <c r="G43" s="109"/>
      <c r="H43" s="109"/>
      <c r="I43" s="12"/>
      <c r="J43" s="12"/>
    </row>
    <row r="44" spans="1:10" ht="12.75" hidden="1">
      <c r="A44" s="28" t="s">
        <v>47</v>
      </c>
      <c r="B44" s="6"/>
      <c r="C44" s="108"/>
      <c r="D44" s="108"/>
      <c r="E44" s="19"/>
      <c r="F44" s="19"/>
      <c r="G44" s="19"/>
      <c r="H44" s="19"/>
      <c r="I44" s="19"/>
      <c r="J44" s="19"/>
    </row>
    <row r="45" spans="1:10" s="15" customFormat="1" ht="12.75">
      <c r="A45" s="28" t="s">
        <v>48</v>
      </c>
      <c r="B45" s="33" t="s">
        <v>666</v>
      </c>
      <c r="C45" s="122"/>
      <c r="D45" s="123"/>
      <c r="E45" s="123"/>
      <c r="F45" s="123"/>
      <c r="G45" s="124"/>
      <c r="H45" s="37"/>
      <c r="I45" s="37"/>
      <c r="J45" s="37"/>
    </row>
    <row r="46" spans="1:10" s="15" customFormat="1" ht="12.75" hidden="1">
      <c r="A46" s="28" t="s">
        <v>49</v>
      </c>
      <c r="B46" s="53" t="s">
        <v>595</v>
      </c>
      <c r="C46" s="15" t="s">
        <v>453</v>
      </c>
      <c r="F46" s="15" t="s">
        <v>521</v>
      </c>
      <c r="G46" s="15" t="s">
        <v>462</v>
      </c>
      <c r="H46" s="38" t="s">
        <v>592</v>
      </c>
      <c r="I46" s="3"/>
      <c r="J46" s="3"/>
    </row>
    <row r="47" spans="1:10" s="15" customFormat="1" ht="12.75" hidden="1">
      <c r="A47" s="28" t="s">
        <v>50</v>
      </c>
      <c r="B47" s="53" t="s">
        <v>3</v>
      </c>
      <c r="C47" s="15" t="s">
        <v>458</v>
      </c>
      <c r="F47" s="15" t="s">
        <v>522</v>
      </c>
      <c r="G47" s="15" t="s">
        <v>463</v>
      </c>
      <c r="H47" s="39" t="s">
        <v>593</v>
      </c>
      <c r="I47" s="3"/>
      <c r="J47" s="3"/>
    </row>
    <row r="48" spans="1:10" s="15" customFormat="1" ht="12.75" hidden="1">
      <c r="A48" s="28" t="s">
        <v>51</v>
      </c>
      <c r="B48" s="53" t="s">
        <v>503</v>
      </c>
      <c r="C48" s="15" t="s">
        <v>454</v>
      </c>
      <c r="F48" s="15" t="s">
        <v>523</v>
      </c>
      <c r="G48" s="15" t="s">
        <v>464</v>
      </c>
      <c r="H48" s="39" t="s">
        <v>539</v>
      </c>
      <c r="I48" s="3"/>
      <c r="J48" s="3"/>
    </row>
    <row r="49" spans="1:10" s="15" customFormat="1" ht="12.75" hidden="1">
      <c r="A49" s="28" t="s">
        <v>52</v>
      </c>
      <c r="B49" s="53" t="s">
        <v>473</v>
      </c>
      <c r="C49" s="15" t="s">
        <v>455</v>
      </c>
      <c r="F49" s="15" t="s">
        <v>524</v>
      </c>
      <c r="G49" s="15" t="s">
        <v>465</v>
      </c>
      <c r="H49" s="39" t="s">
        <v>558</v>
      </c>
      <c r="I49" s="3"/>
      <c r="J49" s="3"/>
    </row>
    <row r="50" spans="1:10" s="15" customFormat="1" ht="12.75" hidden="1">
      <c r="A50" s="28" t="s">
        <v>53</v>
      </c>
      <c r="B50" s="53" t="s">
        <v>498</v>
      </c>
      <c r="C50" s="15" t="s">
        <v>456</v>
      </c>
      <c r="F50" s="15" t="s">
        <v>525</v>
      </c>
      <c r="G50" s="15" t="s">
        <v>466</v>
      </c>
      <c r="H50" s="39" t="s">
        <v>409</v>
      </c>
      <c r="I50" s="3"/>
      <c r="J50" s="3"/>
    </row>
    <row r="51" spans="1:10" s="15" customFormat="1" ht="12.75" hidden="1">
      <c r="A51" s="28" t="s">
        <v>54</v>
      </c>
      <c r="B51" s="53" t="s">
        <v>598</v>
      </c>
      <c r="C51" s="15" t="s">
        <v>457</v>
      </c>
      <c r="F51" s="15" t="s">
        <v>526</v>
      </c>
      <c r="G51" s="15" t="s">
        <v>467</v>
      </c>
      <c r="H51" s="39" t="s">
        <v>550</v>
      </c>
      <c r="I51" s="3"/>
      <c r="J51" s="3"/>
    </row>
    <row r="52" spans="1:10" s="15" customFormat="1" ht="12.75" hidden="1">
      <c r="A52" s="28" t="s">
        <v>55</v>
      </c>
      <c r="B52" s="53" t="s">
        <v>505</v>
      </c>
      <c r="C52" s="15" t="s">
        <v>459</v>
      </c>
      <c r="F52" s="15" t="s">
        <v>527</v>
      </c>
      <c r="G52" s="15" t="s">
        <v>468</v>
      </c>
      <c r="H52" s="39" t="s">
        <v>536</v>
      </c>
      <c r="I52" s="3"/>
      <c r="J52" s="3"/>
    </row>
    <row r="53" spans="1:10" s="15" customFormat="1" ht="12.75" hidden="1">
      <c r="A53" s="28" t="s">
        <v>56</v>
      </c>
      <c r="B53" s="53" t="s">
        <v>596</v>
      </c>
      <c r="C53" s="15" t="s">
        <v>460</v>
      </c>
      <c r="F53" s="15" t="s">
        <v>528</v>
      </c>
      <c r="G53" s="15" t="s">
        <v>469</v>
      </c>
      <c r="H53" s="39" t="s">
        <v>410</v>
      </c>
      <c r="I53" s="3"/>
      <c r="J53" s="3"/>
    </row>
    <row r="54" spans="1:10" s="15" customFormat="1" ht="12.75" hidden="1">
      <c r="A54" s="28" t="s">
        <v>57</v>
      </c>
      <c r="B54" s="53" t="s">
        <v>497</v>
      </c>
      <c r="C54" s="15" t="s">
        <v>461</v>
      </c>
      <c r="F54" s="15" t="s">
        <v>529</v>
      </c>
      <c r="G54" s="15" t="s">
        <v>470</v>
      </c>
      <c r="H54" s="39" t="s">
        <v>411</v>
      </c>
      <c r="I54" s="3"/>
      <c r="J54" s="3"/>
    </row>
    <row r="55" spans="1:10" s="15" customFormat="1" ht="12.75" hidden="1">
      <c r="A55" s="28" t="s">
        <v>431</v>
      </c>
      <c r="B55" s="54" t="s">
        <v>507</v>
      </c>
      <c r="F55" s="15" t="s">
        <v>530</v>
      </c>
      <c r="G55" s="15" t="s">
        <v>471</v>
      </c>
      <c r="H55" s="39" t="s">
        <v>551</v>
      </c>
      <c r="I55" s="3"/>
      <c r="J55" s="3"/>
    </row>
    <row r="56" spans="1:10" s="15" customFormat="1" ht="12.75" hidden="1">
      <c r="A56" s="28" t="s">
        <v>58</v>
      </c>
      <c r="B56" s="53" t="s">
        <v>511</v>
      </c>
      <c r="G56" s="15" t="s">
        <v>422</v>
      </c>
      <c r="H56" s="39" t="s">
        <v>574</v>
      </c>
      <c r="I56" s="3"/>
      <c r="J56" s="3"/>
    </row>
    <row r="57" spans="1:10" s="15" customFormat="1" ht="12.75" hidden="1">
      <c r="A57" s="28" t="s">
        <v>432</v>
      </c>
      <c r="B57" s="53" t="s">
        <v>517</v>
      </c>
      <c r="H57" s="39" t="s">
        <v>555</v>
      </c>
      <c r="I57" s="3"/>
      <c r="J57" s="3"/>
    </row>
    <row r="58" spans="1:10" s="15" customFormat="1" ht="12.75" hidden="1">
      <c r="A58" s="28" t="s">
        <v>59</v>
      </c>
      <c r="B58" s="53" t="s">
        <v>510</v>
      </c>
      <c r="H58" s="39" t="s">
        <v>546</v>
      </c>
      <c r="I58" s="3"/>
      <c r="J58" s="3"/>
    </row>
    <row r="59" spans="1:10" s="15" customFormat="1" ht="12.75" hidden="1">
      <c r="A59" s="28" t="s">
        <v>60</v>
      </c>
      <c r="B59" s="53" t="s">
        <v>597</v>
      </c>
      <c r="H59" s="39" t="s">
        <v>545</v>
      </c>
      <c r="I59" s="3"/>
      <c r="J59" s="3"/>
    </row>
    <row r="60" spans="1:10" s="15" customFormat="1" ht="12.75" hidden="1">
      <c r="A60" s="28" t="s">
        <v>61</v>
      </c>
      <c r="B60" s="53" t="s">
        <v>493</v>
      </c>
      <c r="H60" s="39" t="s">
        <v>542</v>
      </c>
      <c r="I60" s="3"/>
      <c r="J60" s="3"/>
    </row>
    <row r="61" spans="1:10" s="15" customFormat="1" ht="12.75" hidden="1">
      <c r="A61" s="28" t="s">
        <v>62</v>
      </c>
      <c r="B61" s="53" t="s">
        <v>506</v>
      </c>
      <c r="H61" s="39" t="s">
        <v>412</v>
      </c>
      <c r="I61" s="3"/>
      <c r="J61" s="3"/>
    </row>
    <row r="62" spans="1:10" s="15" customFormat="1" ht="12.75" hidden="1">
      <c r="A62" s="28" t="s">
        <v>63</v>
      </c>
      <c r="B62" s="53" t="s">
        <v>472</v>
      </c>
      <c r="H62" s="39" t="s">
        <v>548</v>
      </c>
      <c r="I62" s="3"/>
      <c r="J62" s="3"/>
    </row>
    <row r="63" spans="1:10" s="15" customFormat="1" ht="12.75" hidden="1">
      <c r="A63" s="28" t="s">
        <v>64</v>
      </c>
      <c r="B63" s="53" t="s">
        <v>27</v>
      </c>
      <c r="H63" s="39" t="s">
        <v>547</v>
      </c>
      <c r="I63" s="3"/>
      <c r="J63" s="3"/>
    </row>
    <row r="64" spans="1:10" s="15" customFormat="1" ht="12.75" hidden="1">
      <c r="A64" s="28" t="s">
        <v>65</v>
      </c>
      <c r="B64" s="53" t="s">
        <v>531</v>
      </c>
      <c r="H64" s="39" t="s">
        <v>549</v>
      </c>
      <c r="I64" s="3"/>
      <c r="J64" s="3"/>
    </row>
    <row r="65" spans="1:10" s="15" customFormat="1" ht="12.75" hidden="1">
      <c r="A65" s="28" t="s">
        <v>66</v>
      </c>
      <c r="B65" s="53" t="s">
        <v>599</v>
      </c>
      <c r="H65" s="39" t="s">
        <v>413</v>
      </c>
      <c r="I65" s="3"/>
      <c r="J65" s="3"/>
    </row>
    <row r="66" spans="1:10" s="15" customFormat="1" ht="12.75" hidden="1">
      <c r="A66" s="28" t="s">
        <v>67</v>
      </c>
      <c r="B66" s="53" t="s">
        <v>486</v>
      </c>
      <c r="H66" s="39" t="s">
        <v>554</v>
      </c>
      <c r="I66" s="3"/>
      <c r="J66" s="3"/>
    </row>
    <row r="67" spans="1:10" s="15" customFormat="1" ht="12.75" hidden="1">
      <c r="A67" s="28" t="s">
        <v>68</v>
      </c>
      <c r="B67" s="53" t="s">
        <v>492</v>
      </c>
      <c r="H67" s="39" t="s">
        <v>414</v>
      </c>
      <c r="I67" s="3"/>
      <c r="J67" s="3"/>
    </row>
    <row r="68" spans="1:10" s="15" customFormat="1" ht="12.75" hidden="1">
      <c r="A68" s="28" t="s">
        <v>69</v>
      </c>
      <c r="B68" s="53" t="s">
        <v>490</v>
      </c>
      <c r="H68" s="39" t="s">
        <v>589</v>
      </c>
      <c r="I68" s="3"/>
      <c r="J68" s="3"/>
    </row>
    <row r="69" spans="1:10" s="15" customFormat="1" ht="12.75" hidden="1">
      <c r="A69" s="28" t="s">
        <v>70</v>
      </c>
      <c r="B69" s="53" t="s">
        <v>487</v>
      </c>
      <c r="H69" s="39" t="s">
        <v>415</v>
      </c>
      <c r="I69" s="3"/>
      <c r="J69" s="3"/>
    </row>
    <row r="70" spans="1:10" s="15" customFormat="1" ht="12.75" hidden="1">
      <c r="A70" s="28" t="s">
        <v>71</v>
      </c>
      <c r="B70" s="53" t="s">
        <v>513</v>
      </c>
      <c r="H70" s="39" t="s">
        <v>557</v>
      </c>
      <c r="I70" s="3"/>
      <c r="J70" s="3"/>
    </row>
    <row r="71" spans="1:10" s="15" customFormat="1" ht="12.75" hidden="1">
      <c r="A71" s="28" t="s">
        <v>72</v>
      </c>
      <c r="B71" s="53" t="s">
        <v>488</v>
      </c>
      <c r="H71" s="39" t="s">
        <v>531</v>
      </c>
      <c r="I71" s="3"/>
      <c r="J71" s="3"/>
    </row>
    <row r="72" spans="1:10" s="15" customFormat="1" ht="12.75" hidden="1">
      <c r="A72" s="28" t="s">
        <v>73</v>
      </c>
      <c r="B72" s="53" t="s">
        <v>481</v>
      </c>
      <c r="H72" s="39" t="s">
        <v>553</v>
      </c>
      <c r="I72" s="3"/>
      <c r="J72" s="3"/>
    </row>
    <row r="73" spans="1:10" s="15" customFormat="1" ht="12.75" hidden="1">
      <c r="A73" s="28" t="s">
        <v>74</v>
      </c>
      <c r="B73" s="53" t="s">
        <v>485</v>
      </c>
      <c r="H73" s="39" t="s">
        <v>559</v>
      </c>
      <c r="I73" s="3"/>
      <c r="J73" s="3"/>
    </row>
    <row r="74" spans="1:10" s="15" customFormat="1" ht="12.75" hidden="1">
      <c r="A74" s="28" t="s">
        <v>75</v>
      </c>
      <c r="B74" s="53" t="s">
        <v>475</v>
      </c>
      <c r="H74" s="39" t="s">
        <v>532</v>
      </c>
      <c r="I74" s="3"/>
      <c r="J74" s="3"/>
    </row>
    <row r="75" spans="1:10" s="15" customFormat="1" ht="12.75" hidden="1">
      <c r="A75" s="28" t="s">
        <v>76</v>
      </c>
      <c r="B75" s="55" t="s">
        <v>508</v>
      </c>
      <c r="H75" s="39" t="s">
        <v>561</v>
      </c>
      <c r="I75" s="3"/>
      <c r="J75" s="3"/>
    </row>
    <row r="76" spans="1:10" s="15" customFormat="1" ht="12.75" hidden="1">
      <c r="A76" s="28" t="s">
        <v>77</v>
      </c>
      <c r="B76" s="53" t="s">
        <v>514</v>
      </c>
      <c r="H76" s="39" t="s">
        <v>416</v>
      </c>
      <c r="I76" s="3"/>
      <c r="J76" s="3"/>
    </row>
    <row r="77" spans="1:10" s="15" customFormat="1" ht="12.75" hidden="1">
      <c r="A77" s="28" t="s">
        <v>78</v>
      </c>
      <c r="B77" s="53" t="s">
        <v>403</v>
      </c>
      <c r="H77" s="39" t="s">
        <v>402</v>
      </c>
      <c r="I77" s="3"/>
      <c r="J77" s="3"/>
    </row>
    <row r="78" spans="1:10" s="15" customFormat="1" ht="12.75" hidden="1">
      <c r="A78" s="28" t="s">
        <v>79</v>
      </c>
      <c r="B78" s="53" t="s">
        <v>482</v>
      </c>
      <c r="H78" s="39" t="s">
        <v>580</v>
      </c>
      <c r="I78" s="3"/>
      <c r="J78" s="3"/>
    </row>
    <row r="79" spans="1:10" s="15" customFormat="1" ht="12.75" hidden="1">
      <c r="A79" s="28" t="s">
        <v>80</v>
      </c>
      <c r="B79" s="53" t="s">
        <v>480</v>
      </c>
      <c r="H79" s="39" t="s">
        <v>562</v>
      </c>
      <c r="I79" s="3"/>
      <c r="J79" s="3"/>
    </row>
    <row r="80" spans="1:10" s="15" customFormat="1" ht="12.75" hidden="1">
      <c r="A80" s="28" t="s">
        <v>81</v>
      </c>
      <c r="B80" s="53" t="s">
        <v>404</v>
      </c>
      <c r="H80" s="39" t="s">
        <v>563</v>
      </c>
      <c r="I80" s="3"/>
      <c r="J80" s="3"/>
    </row>
    <row r="81" spans="1:10" s="15" customFormat="1" ht="12.75" hidden="1">
      <c r="A81" s="28" t="s">
        <v>82</v>
      </c>
      <c r="B81" s="53" t="s">
        <v>494</v>
      </c>
      <c r="H81" s="39" t="s">
        <v>543</v>
      </c>
      <c r="I81" s="3"/>
      <c r="J81" s="3"/>
    </row>
    <row r="82" spans="1:10" s="15" customFormat="1" ht="12.75" hidden="1">
      <c r="A82" s="28" t="s">
        <v>83</v>
      </c>
      <c r="B82" s="53" t="s">
        <v>502</v>
      </c>
      <c r="H82" s="39" t="s">
        <v>537</v>
      </c>
      <c r="I82" s="3"/>
      <c r="J82" s="3"/>
    </row>
    <row r="83" spans="1:10" s="15" customFormat="1" ht="12.75" hidden="1">
      <c r="A83" s="28" t="s">
        <v>84</v>
      </c>
      <c r="B83" s="53" t="s">
        <v>504</v>
      </c>
      <c r="H83" s="39" t="s">
        <v>540</v>
      </c>
      <c r="I83" s="3"/>
      <c r="J83" s="3"/>
    </row>
    <row r="84" spans="1:10" s="15" customFormat="1" ht="12.75" hidden="1">
      <c r="A84" s="28" t="s">
        <v>85</v>
      </c>
      <c r="B84" s="53" t="s">
        <v>405</v>
      </c>
      <c r="H84" s="39" t="s">
        <v>565</v>
      </c>
      <c r="I84" s="3"/>
      <c r="J84" s="3"/>
    </row>
    <row r="85" spans="1:10" s="15" customFormat="1" ht="12.75" hidden="1">
      <c r="A85" s="28" t="s">
        <v>86</v>
      </c>
      <c r="B85" s="53" t="s">
        <v>515</v>
      </c>
      <c r="H85" s="39" t="s">
        <v>541</v>
      </c>
      <c r="I85" s="3"/>
      <c r="J85" s="3"/>
    </row>
    <row r="86" spans="1:10" s="15" customFormat="1" ht="12.75" hidden="1">
      <c r="A86" s="28" t="s">
        <v>87</v>
      </c>
      <c r="B86" s="53" t="s">
        <v>406</v>
      </c>
      <c r="H86" s="39" t="s">
        <v>556</v>
      </c>
      <c r="I86" s="3"/>
      <c r="J86" s="3"/>
    </row>
    <row r="87" spans="1:10" s="15" customFormat="1" ht="12.75" hidden="1">
      <c r="A87" s="28" t="s">
        <v>88</v>
      </c>
      <c r="B87" s="53" t="s">
        <v>516</v>
      </c>
      <c r="H87" s="39" t="s">
        <v>417</v>
      </c>
      <c r="I87" s="3"/>
      <c r="J87" s="3"/>
    </row>
    <row r="88" spans="1:10" s="15" customFormat="1" ht="12.75" hidden="1">
      <c r="A88" s="28" t="s">
        <v>89</v>
      </c>
      <c r="B88" s="53" t="s">
        <v>483</v>
      </c>
      <c r="H88" s="39" t="s">
        <v>418</v>
      </c>
      <c r="I88" s="3"/>
      <c r="J88" s="3"/>
    </row>
    <row r="89" spans="1:10" s="15" customFormat="1" ht="12.75" hidden="1">
      <c r="A89" s="28" t="s">
        <v>90</v>
      </c>
      <c r="B89" s="53" t="s">
        <v>509</v>
      </c>
      <c r="H89" s="39" t="s">
        <v>419</v>
      </c>
      <c r="I89" s="3"/>
      <c r="J89" s="3"/>
    </row>
    <row r="90" spans="1:10" s="15" customFormat="1" ht="12.75" hidden="1">
      <c r="A90" s="28" t="s">
        <v>91</v>
      </c>
      <c r="B90" s="53" t="s">
        <v>484</v>
      </c>
      <c r="H90" s="39" t="s">
        <v>544</v>
      </c>
      <c r="I90" s="3"/>
      <c r="J90" s="3"/>
    </row>
    <row r="91" spans="1:10" s="15" customFormat="1" ht="12.75" hidden="1">
      <c r="A91" s="28" t="s">
        <v>92</v>
      </c>
      <c r="B91" s="53" t="s">
        <v>512</v>
      </c>
      <c r="H91" s="39" t="s">
        <v>544</v>
      </c>
      <c r="I91" s="3"/>
      <c r="J91" s="3"/>
    </row>
    <row r="92" spans="1:10" s="15" customFormat="1" ht="12.75" hidden="1">
      <c r="A92" s="28" t="s">
        <v>93</v>
      </c>
      <c r="B92" s="53" t="s">
        <v>489</v>
      </c>
      <c r="H92" s="39" t="s">
        <v>581</v>
      </c>
      <c r="I92" s="3"/>
      <c r="J92" s="3"/>
    </row>
    <row r="93" spans="1:10" s="15" customFormat="1" ht="12.75" hidden="1">
      <c r="A93" s="28" t="s">
        <v>94</v>
      </c>
      <c r="B93" s="53" t="s">
        <v>479</v>
      </c>
      <c r="H93" s="39" t="s">
        <v>570</v>
      </c>
      <c r="I93" s="3"/>
      <c r="J93" s="3"/>
    </row>
    <row r="94" spans="1:10" s="15" customFormat="1" ht="12.75" hidden="1">
      <c r="A94" s="28" t="s">
        <v>95</v>
      </c>
      <c r="B94" s="53" t="s">
        <v>500</v>
      </c>
      <c r="H94" s="39" t="s">
        <v>571</v>
      </c>
      <c r="I94" s="3"/>
      <c r="J94" s="3"/>
    </row>
    <row r="95" spans="1:10" s="15" customFormat="1" ht="12.75" hidden="1">
      <c r="A95" s="28" t="s">
        <v>96</v>
      </c>
      <c r="B95" s="53" t="s">
        <v>477</v>
      </c>
      <c r="H95" s="39" t="s">
        <v>572</v>
      </c>
      <c r="I95" s="3"/>
      <c r="J95" s="3"/>
    </row>
    <row r="96" spans="1:10" s="15" customFormat="1" ht="12.75" hidden="1">
      <c r="A96" s="28" t="s">
        <v>97</v>
      </c>
      <c r="B96" s="53" t="s">
        <v>407</v>
      </c>
      <c r="H96" s="39" t="s">
        <v>568</v>
      </c>
      <c r="I96" s="3"/>
      <c r="J96" s="3"/>
    </row>
    <row r="97" spans="1:10" s="15" customFormat="1" ht="12.75" hidden="1">
      <c r="A97" s="28" t="s">
        <v>98</v>
      </c>
      <c r="B97" s="53" t="s">
        <v>659</v>
      </c>
      <c r="H97" s="39" t="s">
        <v>564</v>
      </c>
      <c r="I97" s="3"/>
      <c r="J97" s="3"/>
    </row>
    <row r="98" spans="1:10" s="15" customFormat="1" ht="12.75" hidden="1">
      <c r="A98" s="28" t="s">
        <v>99</v>
      </c>
      <c r="B98" s="53" t="s">
        <v>495</v>
      </c>
      <c r="H98" s="39" t="s">
        <v>560</v>
      </c>
      <c r="I98" s="3"/>
      <c r="J98" s="3"/>
    </row>
    <row r="99" spans="1:10" s="15" customFormat="1" ht="12.75" hidden="1">
      <c r="A99" s="28" t="s">
        <v>100</v>
      </c>
      <c r="B99" s="53" t="s">
        <v>408</v>
      </c>
      <c r="H99" s="39" t="s">
        <v>533</v>
      </c>
      <c r="I99" s="3"/>
      <c r="J99" s="3"/>
    </row>
    <row r="100" spans="1:10" s="15" customFormat="1" ht="12.75" hidden="1">
      <c r="A100" s="28" t="s">
        <v>101</v>
      </c>
      <c r="B100" s="53" t="s">
        <v>491</v>
      </c>
      <c r="H100" s="39" t="s">
        <v>575</v>
      </c>
      <c r="I100" s="3"/>
      <c r="J100" s="3"/>
    </row>
    <row r="101" spans="1:10" s="15" customFormat="1" ht="12.75" hidden="1">
      <c r="A101" s="28" t="s">
        <v>102</v>
      </c>
      <c r="B101" s="53" t="s">
        <v>476</v>
      </c>
      <c r="H101" s="39" t="s">
        <v>594</v>
      </c>
      <c r="I101" s="3"/>
      <c r="J101" s="3"/>
    </row>
    <row r="102" spans="1:10" s="15" customFormat="1" ht="12.75" hidden="1">
      <c r="A102" s="28" t="s">
        <v>103</v>
      </c>
      <c r="B102" s="53" t="s">
        <v>474</v>
      </c>
      <c r="H102" s="39" t="s">
        <v>567</v>
      </c>
      <c r="I102" s="3"/>
      <c r="J102" s="3"/>
    </row>
    <row r="103" spans="1:10" s="15" customFormat="1" ht="12.75" hidden="1">
      <c r="A103" s="28" t="s">
        <v>104</v>
      </c>
      <c r="B103" s="53" t="s">
        <v>499</v>
      </c>
      <c r="H103" s="39" t="s">
        <v>420</v>
      </c>
      <c r="I103" s="3"/>
      <c r="J103" s="3"/>
    </row>
    <row r="104" spans="1:10" s="15" customFormat="1" ht="12.75" hidden="1">
      <c r="A104" s="28" t="s">
        <v>105</v>
      </c>
      <c r="B104" s="53" t="s">
        <v>501</v>
      </c>
      <c r="H104" s="39" t="s">
        <v>577</v>
      </c>
      <c r="I104" s="3"/>
      <c r="J104" s="3"/>
    </row>
    <row r="105" spans="1:10" s="15" customFormat="1" ht="12.75" hidden="1">
      <c r="A105" s="28" t="s">
        <v>106</v>
      </c>
      <c r="H105" s="39" t="s">
        <v>578</v>
      </c>
      <c r="I105" s="3"/>
      <c r="J105" s="3"/>
    </row>
    <row r="106" spans="1:10" s="15" customFormat="1" ht="12.75" hidden="1">
      <c r="A106" s="28" t="s">
        <v>107</v>
      </c>
      <c r="H106" s="39" t="s">
        <v>579</v>
      </c>
      <c r="I106" s="3"/>
      <c r="J106" s="3"/>
    </row>
    <row r="107" spans="1:10" s="15" customFormat="1" ht="12.75" hidden="1">
      <c r="A107" s="28" t="s">
        <v>108</v>
      </c>
      <c r="H107" s="39" t="s">
        <v>583</v>
      </c>
      <c r="I107" s="3"/>
      <c r="J107" s="3"/>
    </row>
    <row r="108" spans="1:10" s="15" customFormat="1" ht="12.75" hidden="1">
      <c r="A108" s="28" t="s">
        <v>109</v>
      </c>
      <c r="H108" s="40" t="s">
        <v>584</v>
      </c>
      <c r="I108" s="3"/>
      <c r="J108" s="3"/>
    </row>
    <row r="109" spans="1:10" s="15" customFormat="1" ht="12.75" hidden="1">
      <c r="A109" s="28" t="s">
        <v>110</v>
      </c>
      <c r="H109" s="39" t="s">
        <v>582</v>
      </c>
      <c r="I109" s="3"/>
      <c r="J109" s="3"/>
    </row>
    <row r="110" spans="1:10" s="15" customFormat="1" ht="12.75" hidden="1">
      <c r="A110" s="28" t="s">
        <v>111</v>
      </c>
      <c r="H110" s="39" t="s">
        <v>535</v>
      </c>
      <c r="I110" s="3"/>
      <c r="J110" s="3"/>
    </row>
    <row r="111" spans="1:10" s="15" customFormat="1" ht="12.75" hidden="1">
      <c r="A111" s="28" t="s">
        <v>112</v>
      </c>
      <c r="H111" s="39" t="s">
        <v>587</v>
      </c>
      <c r="I111" s="3"/>
      <c r="J111" s="3"/>
    </row>
    <row r="112" spans="1:10" s="15" customFormat="1" ht="12.75" hidden="1">
      <c r="A112" s="28" t="s">
        <v>113</v>
      </c>
      <c r="B112" s="35"/>
      <c r="H112" s="39" t="s">
        <v>585</v>
      </c>
      <c r="I112" s="3"/>
      <c r="J112" s="3"/>
    </row>
    <row r="113" spans="1:10" s="15" customFormat="1" ht="12.75" hidden="1">
      <c r="A113" s="28" t="s">
        <v>114</v>
      </c>
      <c r="B113" s="35"/>
      <c r="H113" s="39" t="s">
        <v>552</v>
      </c>
      <c r="I113" s="3"/>
      <c r="J113" s="3"/>
    </row>
    <row r="114" spans="1:10" s="15" customFormat="1" ht="12.75" hidden="1">
      <c r="A114" s="28" t="s">
        <v>115</v>
      </c>
      <c r="B114" s="35"/>
      <c r="H114" s="39" t="s">
        <v>586</v>
      </c>
      <c r="I114" s="3"/>
      <c r="J114" s="3"/>
    </row>
    <row r="115" spans="1:10" s="15" customFormat="1" ht="12.75" hidden="1">
      <c r="A115" s="28" t="s">
        <v>116</v>
      </c>
      <c r="B115" s="35"/>
      <c r="H115" s="48" t="s">
        <v>478</v>
      </c>
      <c r="I115" s="3"/>
      <c r="J115" s="3"/>
    </row>
    <row r="116" spans="1:10" s="15" customFormat="1" ht="12.75" hidden="1">
      <c r="A116" s="28" t="s">
        <v>117</v>
      </c>
      <c r="B116" s="35"/>
      <c r="H116" s="39" t="s">
        <v>566</v>
      </c>
      <c r="I116" s="3"/>
      <c r="J116" s="3"/>
    </row>
    <row r="117" spans="1:10" s="15" customFormat="1" ht="12.75" hidden="1">
      <c r="A117" s="28" t="s">
        <v>118</v>
      </c>
      <c r="B117" s="35"/>
      <c r="H117" s="39" t="s">
        <v>569</v>
      </c>
      <c r="I117" s="3"/>
      <c r="J117" s="3"/>
    </row>
    <row r="118" spans="1:10" s="15" customFormat="1" ht="12.75" hidden="1">
      <c r="A118" s="28" t="s">
        <v>119</v>
      </c>
      <c r="B118" s="35"/>
      <c r="H118" s="39" t="s">
        <v>573</v>
      </c>
      <c r="I118" s="3"/>
      <c r="J118" s="3"/>
    </row>
    <row r="119" spans="1:10" s="15" customFormat="1" ht="12.75" hidden="1">
      <c r="A119" s="28" t="s">
        <v>120</v>
      </c>
      <c r="B119" s="35"/>
      <c r="H119" s="39" t="s">
        <v>538</v>
      </c>
      <c r="I119" s="3"/>
      <c r="J119" s="3"/>
    </row>
    <row r="120" spans="1:10" s="15" customFormat="1" ht="12.75" hidden="1">
      <c r="A120" s="28" t="s">
        <v>121</v>
      </c>
      <c r="B120" s="35"/>
      <c r="H120" s="39" t="s">
        <v>421</v>
      </c>
      <c r="I120" s="3"/>
      <c r="J120" s="3"/>
    </row>
    <row r="121" spans="1:10" s="15" customFormat="1" ht="12.75" hidden="1">
      <c r="A121" s="28" t="s">
        <v>122</v>
      </c>
      <c r="B121" s="35"/>
      <c r="H121" s="39" t="s">
        <v>588</v>
      </c>
      <c r="I121" s="3"/>
      <c r="J121" s="3"/>
    </row>
    <row r="122" spans="1:10" s="15" customFormat="1" ht="12.75" hidden="1">
      <c r="A122" s="28" t="s">
        <v>123</v>
      </c>
      <c r="B122" s="35"/>
      <c r="H122" s="39" t="s">
        <v>590</v>
      </c>
      <c r="I122" s="3"/>
      <c r="J122" s="3"/>
    </row>
    <row r="123" spans="1:10" s="15" customFormat="1" ht="12.75" hidden="1">
      <c r="A123" s="28" t="s">
        <v>124</v>
      </c>
      <c r="B123" s="35"/>
      <c r="H123" s="39" t="s">
        <v>591</v>
      </c>
      <c r="I123" s="3"/>
      <c r="J123" s="3"/>
    </row>
    <row r="124" spans="1:10" s="15" customFormat="1" ht="12.75" hidden="1">
      <c r="A124" s="28" t="s">
        <v>125</v>
      </c>
      <c r="B124" s="35"/>
      <c r="H124" s="39" t="s">
        <v>534</v>
      </c>
      <c r="I124" s="3"/>
      <c r="J124" s="3"/>
    </row>
    <row r="125" spans="1:10" s="15" customFormat="1" ht="12.75" hidden="1">
      <c r="A125" s="28" t="s">
        <v>126</v>
      </c>
      <c r="B125" s="35"/>
      <c r="H125" s="39" t="s">
        <v>576</v>
      </c>
      <c r="I125" s="3"/>
      <c r="J125" s="3"/>
    </row>
    <row r="126" spans="1:10" s="15" customFormat="1" ht="12.75" hidden="1">
      <c r="A126" s="28" t="s">
        <v>127</v>
      </c>
      <c r="B126" s="35"/>
      <c r="H126" s="39"/>
      <c r="I126" s="3"/>
      <c r="J126" s="3"/>
    </row>
    <row r="127" spans="1:10" s="15" customFormat="1" ht="12.75" hidden="1">
      <c r="A127" s="28" t="s">
        <v>128</v>
      </c>
      <c r="B127" s="35"/>
      <c r="H127" s="39"/>
      <c r="I127" s="3"/>
      <c r="J127" s="3"/>
    </row>
    <row r="128" spans="1:10" s="15" customFormat="1" ht="12.75" hidden="1">
      <c r="A128" s="28" t="s">
        <v>129</v>
      </c>
      <c r="B128" s="35"/>
      <c r="H128" s="39"/>
      <c r="I128" s="3"/>
      <c r="J128" s="3"/>
    </row>
    <row r="129" spans="1:10" s="15" customFormat="1" ht="12.75" hidden="1">
      <c r="A129" s="28" t="s">
        <v>130</v>
      </c>
      <c r="B129" s="35"/>
      <c r="H129" s="39"/>
      <c r="I129" s="3"/>
      <c r="J129" s="3"/>
    </row>
    <row r="130" spans="1:10" s="15" customFormat="1" ht="12.75" hidden="1">
      <c r="A130" s="28" t="s">
        <v>131</v>
      </c>
      <c r="B130" s="35"/>
      <c r="H130" s="39"/>
      <c r="I130" s="3"/>
      <c r="J130" s="3"/>
    </row>
    <row r="131" spans="1:10" s="15" customFormat="1" ht="12.75" hidden="1">
      <c r="A131" s="28" t="s">
        <v>132</v>
      </c>
      <c r="B131" s="35"/>
      <c r="H131" s="39"/>
      <c r="I131" s="3"/>
      <c r="J131" s="3"/>
    </row>
    <row r="132" spans="1:10" s="15" customFormat="1" ht="12.75" hidden="1">
      <c r="A132" s="28" t="s">
        <v>133</v>
      </c>
      <c r="B132" s="35"/>
      <c r="H132" s="39"/>
      <c r="I132" s="3"/>
      <c r="J132" s="3"/>
    </row>
    <row r="133" spans="1:10" s="15" customFormat="1" ht="13.5" hidden="1" thickBot="1">
      <c r="A133" s="28" t="s">
        <v>134</v>
      </c>
      <c r="B133" s="35"/>
      <c r="H133" s="41"/>
      <c r="I133" s="3"/>
      <c r="J133" s="3"/>
    </row>
    <row r="134" spans="1:10" s="18" customFormat="1" ht="12.75" hidden="1">
      <c r="A134" s="28" t="s">
        <v>135</v>
      </c>
      <c r="B134" s="33"/>
      <c r="C134" s="110"/>
      <c r="D134" s="111"/>
      <c r="E134" s="111"/>
      <c r="F134" s="111"/>
      <c r="G134" s="112"/>
      <c r="H134" s="42"/>
      <c r="I134" s="3"/>
      <c r="J134" s="3"/>
    </row>
    <row r="135" spans="1:10" s="15" customFormat="1" ht="12.75">
      <c r="A135" s="28" t="s">
        <v>136</v>
      </c>
      <c r="B135" s="104" t="s">
        <v>660</v>
      </c>
      <c r="C135" s="113"/>
      <c r="D135" s="114"/>
      <c r="E135" s="114"/>
      <c r="F135" s="114"/>
      <c r="G135" s="115"/>
      <c r="H135" s="92" t="s">
        <v>670</v>
      </c>
      <c r="I135" s="103" t="s">
        <v>677</v>
      </c>
      <c r="J135" s="103"/>
    </row>
    <row r="136" spans="1:10" s="15" customFormat="1" ht="12.75">
      <c r="A136" s="28" t="s">
        <v>137</v>
      </c>
      <c r="B136" s="105"/>
      <c r="C136" s="116"/>
      <c r="D136" s="117"/>
      <c r="E136" s="117"/>
      <c r="F136" s="117"/>
      <c r="G136" s="118"/>
      <c r="H136" s="44" t="s">
        <v>671</v>
      </c>
      <c r="I136" s="103" t="s">
        <v>678</v>
      </c>
      <c r="J136" s="103"/>
    </row>
    <row r="137" spans="1:10" s="15" customFormat="1" ht="12.75">
      <c r="A137" s="28" t="s">
        <v>138</v>
      </c>
      <c r="B137" s="105"/>
      <c r="C137" s="116"/>
      <c r="D137" s="117"/>
      <c r="E137" s="117"/>
      <c r="F137" s="117"/>
      <c r="G137" s="118"/>
      <c r="H137" s="44" t="s">
        <v>672</v>
      </c>
      <c r="I137" s="45" t="s">
        <v>428</v>
      </c>
      <c r="J137" s="93" t="s">
        <v>679</v>
      </c>
    </row>
    <row r="138" spans="1:10" s="15" customFormat="1" ht="12.75">
      <c r="A138" s="28" t="s">
        <v>139</v>
      </c>
      <c r="B138" s="105"/>
      <c r="C138" s="116"/>
      <c r="D138" s="117"/>
      <c r="E138" s="117"/>
      <c r="F138" s="117"/>
      <c r="G138" s="118"/>
      <c r="H138" s="44" t="s">
        <v>673</v>
      </c>
      <c r="I138" s="102" t="s">
        <v>680</v>
      </c>
      <c r="J138" s="103"/>
    </row>
    <row r="139" spans="1:10" s="15" customFormat="1" ht="12.75">
      <c r="A139" s="28" t="s">
        <v>140</v>
      </c>
      <c r="B139" s="106"/>
      <c r="C139" s="119"/>
      <c r="D139" s="120"/>
      <c r="E139" s="120"/>
      <c r="F139" s="120"/>
      <c r="G139" s="121"/>
      <c r="H139" s="44" t="s">
        <v>674</v>
      </c>
      <c r="I139" s="3"/>
      <c r="J139" s="3"/>
    </row>
    <row r="140" spans="1:10" s="15" customFormat="1" ht="12.75">
      <c r="A140" s="28" t="s">
        <v>141</v>
      </c>
      <c r="B140" s="3"/>
      <c r="H140" s="44" t="s">
        <v>675</v>
      </c>
      <c r="I140" s="3"/>
      <c r="J140" s="3"/>
    </row>
    <row r="141" spans="1:10" s="15" customFormat="1" ht="12.75">
      <c r="A141" s="28" t="s">
        <v>142</v>
      </c>
      <c r="B141" s="36" t="s">
        <v>667</v>
      </c>
      <c r="C141" s="127"/>
      <c r="D141" s="127"/>
      <c r="E141" s="127"/>
      <c r="F141" s="127"/>
      <c r="G141" s="127"/>
      <c r="H141" s="44" t="s">
        <v>676</v>
      </c>
      <c r="I141" s="3"/>
      <c r="J141" s="3"/>
    </row>
    <row r="142" spans="1:10" s="15" customFormat="1" ht="12.75">
      <c r="A142" s="28" t="s">
        <v>143</v>
      </c>
      <c r="B142" s="36" t="s">
        <v>668</v>
      </c>
      <c r="C142" s="127"/>
      <c r="D142" s="127"/>
      <c r="E142" s="127"/>
      <c r="F142" s="127"/>
      <c r="G142" s="127"/>
      <c r="H142" s="43"/>
      <c r="I142" s="3"/>
      <c r="J142" s="3"/>
    </row>
    <row r="143" spans="1:10" s="15" customFormat="1" ht="12.75">
      <c r="A143" s="28" t="s">
        <v>144</v>
      </c>
      <c r="B143" s="36" t="s">
        <v>600</v>
      </c>
      <c r="C143" s="127"/>
      <c r="D143" s="127"/>
      <c r="E143" s="127"/>
      <c r="F143" s="127"/>
      <c r="G143" s="127"/>
      <c r="H143" s="43"/>
      <c r="I143" s="3"/>
      <c r="J143" s="3"/>
    </row>
    <row r="144" spans="1:10" s="15" customFormat="1" ht="12.75">
      <c r="A144" s="28" t="s">
        <v>145</v>
      </c>
      <c r="B144" s="36" t="s">
        <v>601</v>
      </c>
      <c r="C144" s="127"/>
      <c r="D144" s="127"/>
      <c r="E144" s="36" t="s">
        <v>605</v>
      </c>
      <c r="F144" s="127"/>
      <c r="G144" s="127"/>
      <c r="H144" s="43"/>
      <c r="I144" s="3"/>
      <c r="J144" s="3"/>
    </row>
    <row r="145" spans="1:10" s="15" customFormat="1" ht="12.75">
      <c r="A145" s="28" t="s">
        <v>146</v>
      </c>
      <c r="B145" s="36" t="s">
        <v>602</v>
      </c>
      <c r="C145" s="125"/>
      <c r="D145" s="125"/>
      <c r="E145" s="36" t="s">
        <v>604</v>
      </c>
      <c r="F145" s="125"/>
      <c r="G145" s="125"/>
      <c r="H145" s="43"/>
      <c r="I145" s="3"/>
      <c r="J145" s="3"/>
    </row>
    <row r="146" spans="1:10" ht="12.75">
      <c r="A146" s="28" t="s">
        <v>147</v>
      </c>
      <c r="B146" s="36" t="s">
        <v>603</v>
      </c>
      <c r="C146" s="126"/>
      <c r="D146" s="127"/>
      <c r="E146" s="15"/>
      <c r="F146" s="15"/>
      <c r="G146" s="15"/>
      <c r="H146" s="43"/>
      <c r="I146" s="3"/>
      <c r="J146" s="3"/>
    </row>
    <row r="147" spans="1:8" ht="12.75">
      <c r="A147" s="28" t="s">
        <v>148</v>
      </c>
      <c r="H147" s="8"/>
    </row>
    <row r="148" spans="1:8" ht="12.75">
      <c r="A148" s="28" t="s">
        <v>149</v>
      </c>
      <c r="H148" s="8"/>
    </row>
    <row r="149" spans="1:8" ht="12.75">
      <c r="A149" s="28" t="s">
        <v>150</v>
      </c>
      <c r="H149" s="8"/>
    </row>
    <row r="150" spans="1:8" ht="12.75">
      <c r="A150" s="28" t="s">
        <v>151</v>
      </c>
      <c r="H150" s="8"/>
    </row>
    <row r="151" ht="12.75">
      <c r="A151" s="28" t="s">
        <v>152</v>
      </c>
    </row>
    <row r="152" ht="12.75">
      <c r="A152" s="28" t="s">
        <v>153</v>
      </c>
    </row>
    <row r="153" ht="12.75">
      <c r="A153" s="28" t="s">
        <v>154</v>
      </c>
    </row>
    <row r="154" ht="12.75">
      <c r="A154" s="28" t="s">
        <v>155</v>
      </c>
    </row>
    <row r="155" ht="12.75">
      <c r="A155" s="28" t="s">
        <v>156</v>
      </c>
    </row>
    <row r="156" ht="12.75">
      <c r="A156" s="28" t="s">
        <v>157</v>
      </c>
    </row>
    <row r="157" ht="12.75">
      <c r="A157" s="28" t="s">
        <v>158</v>
      </c>
    </row>
    <row r="158" ht="12.75">
      <c r="A158" s="28" t="s">
        <v>159</v>
      </c>
    </row>
    <row r="159" ht="12.75">
      <c r="A159" s="28" t="s">
        <v>160</v>
      </c>
    </row>
    <row r="160" ht="12.75">
      <c r="A160" s="28" t="s">
        <v>161</v>
      </c>
    </row>
    <row r="161" ht="12.75">
      <c r="A161" s="28" t="s">
        <v>162</v>
      </c>
    </row>
    <row r="162" ht="12.75">
      <c r="A162" s="28" t="s">
        <v>163</v>
      </c>
    </row>
    <row r="163" ht="12.75">
      <c r="A163" s="28" t="s">
        <v>164</v>
      </c>
    </row>
    <row r="164" ht="12.75">
      <c r="A164" s="28" t="s">
        <v>165</v>
      </c>
    </row>
    <row r="165" ht="12.75">
      <c r="A165" s="28" t="s">
        <v>166</v>
      </c>
    </row>
    <row r="166" ht="12.75">
      <c r="A166" s="28" t="s">
        <v>167</v>
      </c>
    </row>
    <row r="167" ht="12.75">
      <c r="A167" s="28" t="s">
        <v>168</v>
      </c>
    </row>
    <row r="168" ht="12.75">
      <c r="A168" s="28" t="s">
        <v>169</v>
      </c>
    </row>
    <row r="169" ht="12.75">
      <c r="A169" s="28" t="s">
        <v>170</v>
      </c>
    </row>
    <row r="170" ht="12.75">
      <c r="A170" s="28" t="s">
        <v>171</v>
      </c>
    </row>
    <row r="171" ht="12.75">
      <c r="A171" s="28" t="s">
        <v>172</v>
      </c>
    </row>
    <row r="172" ht="12.75">
      <c r="A172" s="28" t="s">
        <v>173</v>
      </c>
    </row>
    <row r="173" ht="12.75">
      <c r="A173" s="28" t="s">
        <v>174</v>
      </c>
    </row>
    <row r="174" ht="12.75">
      <c r="A174" s="28" t="s">
        <v>175</v>
      </c>
    </row>
    <row r="175" ht="12.75">
      <c r="A175" s="28" t="s">
        <v>176</v>
      </c>
    </row>
    <row r="176" ht="12.75">
      <c r="A176" s="28" t="s">
        <v>177</v>
      </c>
    </row>
    <row r="177" ht="12.75">
      <c r="A177" s="28" t="s">
        <v>178</v>
      </c>
    </row>
    <row r="178" ht="12.75">
      <c r="A178" s="28" t="s">
        <v>179</v>
      </c>
    </row>
    <row r="179" ht="12.75">
      <c r="A179" s="28" t="s">
        <v>180</v>
      </c>
    </row>
    <row r="180" ht="12.75">
      <c r="A180" s="28" t="s">
        <v>181</v>
      </c>
    </row>
    <row r="181" ht="12.75">
      <c r="A181" s="28" t="s">
        <v>182</v>
      </c>
    </row>
    <row r="182" ht="12.75">
      <c r="A182" s="28" t="s">
        <v>183</v>
      </c>
    </row>
    <row r="183" ht="12.75">
      <c r="A183" s="28" t="s">
        <v>184</v>
      </c>
    </row>
    <row r="184" ht="12.75">
      <c r="A184" s="28" t="s">
        <v>185</v>
      </c>
    </row>
    <row r="185" ht="12.75">
      <c r="A185" s="28" t="s">
        <v>186</v>
      </c>
    </row>
    <row r="186" ht="12.75">
      <c r="A186" s="28" t="s">
        <v>187</v>
      </c>
    </row>
    <row r="187" ht="12.75">
      <c r="A187" s="28" t="s">
        <v>188</v>
      </c>
    </row>
    <row r="188" ht="12.75">
      <c r="A188" s="28" t="s">
        <v>189</v>
      </c>
    </row>
    <row r="189" ht="12.75">
      <c r="A189" s="28" t="s">
        <v>190</v>
      </c>
    </row>
    <row r="190" ht="12.75">
      <c r="A190" s="28" t="s">
        <v>191</v>
      </c>
    </row>
    <row r="191" ht="12.75">
      <c r="A191" s="28" t="s">
        <v>192</v>
      </c>
    </row>
    <row r="192" ht="12.75">
      <c r="A192" s="28" t="s">
        <v>193</v>
      </c>
    </row>
    <row r="193" ht="12.75">
      <c r="A193" s="28" t="s">
        <v>194</v>
      </c>
    </row>
    <row r="194" ht="12.75">
      <c r="A194" s="28" t="s">
        <v>195</v>
      </c>
    </row>
    <row r="195" ht="12.75">
      <c r="A195" s="28" t="s">
        <v>196</v>
      </c>
    </row>
    <row r="196" ht="12.75">
      <c r="A196" s="28" t="s">
        <v>197</v>
      </c>
    </row>
    <row r="197" ht="12.75">
      <c r="A197" s="28" t="s">
        <v>198</v>
      </c>
    </row>
    <row r="198" ht="12.75">
      <c r="A198" s="28" t="s">
        <v>199</v>
      </c>
    </row>
    <row r="199" ht="12.75">
      <c r="A199" s="28" t="s">
        <v>200</v>
      </c>
    </row>
    <row r="200" ht="12.75">
      <c r="A200" s="28" t="s">
        <v>201</v>
      </c>
    </row>
    <row r="201" ht="12.75">
      <c r="A201" s="28" t="s">
        <v>202</v>
      </c>
    </row>
    <row r="202" ht="12.75">
      <c r="A202" s="28" t="s">
        <v>203</v>
      </c>
    </row>
    <row r="203" ht="12.75">
      <c r="A203" s="28" t="s">
        <v>204</v>
      </c>
    </row>
    <row r="204" ht="12.75">
      <c r="A204" s="28" t="s">
        <v>205</v>
      </c>
    </row>
    <row r="205" ht="12.75">
      <c r="A205" s="28" t="s">
        <v>206</v>
      </c>
    </row>
    <row r="206" ht="12.75">
      <c r="A206" s="28" t="s">
        <v>207</v>
      </c>
    </row>
    <row r="207" ht="12.75">
      <c r="A207" s="28" t="s">
        <v>208</v>
      </c>
    </row>
    <row r="208" ht="12.75">
      <c r="A208" s="28" t="s">
        <v>209</v>
      </c>
    </row>
    <row r="209" ht="12.75">
      <c r="A209" s="28" t="s">
        <v>210</v>
      </c>
    </row>
    <row r="210" ht="12.75">
      <c r="A210" s="28" t="s">
        <v>211</v>
      </c>
    </row>
    <row r="211" ht="12.75">
      <c r="A211" s="28" t="s">
        <v>212</v>
      </c>
    </row>
    <row r="212" ht="12.75">
      <c r="A212" s="28" t="s">
        <v>213</v>
      </c>
    </row>
    <row r="213" ht="12.75">
      <c r="A213" s="28" t="s">
        <v>214</v>
      </c>
    </row>
    <row r="214" ht="12.75">
      <c r="A214" s="28" t="s">
        <v>215</v>
      </c>
    </row>
    <row r="215" ht="12.75">
      <c r="A215" s="28" t="s">
        <v>216</v>
      </c>
    </row>
    <row r="216" ht="12.75">
      <c r="A216" s="28" t="s">
        <v>217</v>
      </c>
    </row>
    <row r="217" ht="12.75">
      <c r="A217" s="28" t="s">
        <v>218</v>
      </c>
    </row>
    <row r="218" ht="12.75">
      <c r="A218" s="28" t="s">
        <v>219</v>
      </c>
    </row>
    <row r="219" ht="12.75">
      <c r="A219" s="28" t="s">
        <v>220</v>
      </c>
    </row>
    <row r="220" ht="12.75">
      <c r="A220" s="28" t="s">
        <v>221</v>
      </c>
    </row>
    <row r="221" ht="12.75">
      <c r="A221" s="28" t="s">
        <v>222</v>
      </c>
    </row>
    <row r="222" ht="12.75">
      <c r="A222" s="28" t="s">
        <v>223</v>
      </c>
    </row>
    <row r="223" ht="12.75">
      <c r="A223" s="28" t="s">
        <v>224</v>
      </c>
    </row>
    <row r="224" ht="12.75">
      <c r="A224" s="28" t="s">
        <v>225</v>
      </c>
    </row>
    <row r="225" ht="12.75">
      <c r="A225" s="28" t="s">
        <v>226</v>
      </c>
    </row>
    <row r="226" ht="12.75">
      <c r="A226" s="28" t="s">
        <v>227</v>
      </c>
    </row>
    <row r="227" ht="12.75">
      <c r="A227" s="28" t="s">
        <v>228</v>
      </c>
    </row>
    <row r="228" ht="12.75">
      <c r="A228" s="28" t="s">
        <v>229</v>
      </c>
    </row>
    <row r="229" ht="12.75">
      <c r="A229" s="28" t="s">
        <v>230</v>
      </c>
    </row>
    <row r="230" ht="12.75">
      <c r="A230" s="28" t="s">
        <v>231</v>
      </c>
    </row>
    <row r="231" ht="12.75">
      <c r="A231" s="28" t="s">
        <v>232</v>
      </c>
    </row>
    <row r="232" ht="12.75">
      <c r="A232" s="28" t="s">
        <v>233</v>
      </c>
    </row>
    <row r="233" ht="12.75">
      <c r="A233" s="28" t="s">
        <v>234</v>
      </c>
    </row>
    <row r="234" ht="12.75">
      <c r="A234" s="28" t="s">
        <v>235</v>
      </c>
    </row>
    <row r="235" ht="12.75">
      <c r="A235" s="28" t="s">
        <v>236</v>
      </c>
    </row>
    <row r="236" ht="12.75">
      <c r="A236" s="28" t="s">
        <v>237</v>
      </c>
    </row>
    <row r="237" ht="12.75">
      <c r="A237" s="28" t="s">
        <v>238</v>
      </c>
    </row>
    <row r="238" ht="12.75">
      <c r="A238" s="28" t="s">
        <v>239</v>
      </c>
    </row>
    <row r="239" ht="12.75">
      <c r="A239" s="28" t="s">
        <v>240</v>
      </c>
    </row>
    <row r="240" ht="12.75">
      <c r="A240" s="28" t="s">
        <v>241</v>
      </c>
    </row>
    <row r="241" ht="12.75">
      <c r="A241" s="28" t="s">
        <v>242</v>
      </c>
    </row>
    <row r="242" ht="12.75">
      <c r="A242" s="28" t="s">
        <v>243</v>
      </c>
    </row>
    <row r="243" ht="12.75">
      <c r="A243" s="28" t="s">
        <v>244</v>
      </c>
    </row>
    <row r="244" ht="12.75">
      <c r="A244" s="28" t="s">
        <v>245</v>
      </c>
    </row>
    <row r="245" ht="12.75">
      <c r="A245" s="28" t="s">
        <v>246</v>
      </c>
    </row>
    <row r="246" ht="12.75">
      <c r="A246" s="28" t="s">
        <v>247</v>
      </c>
    </row>
    <row r="247" ht="12.75">
      <c r="A247" s="28" t="s">
        <v>248</v>
      </c>
    </row>
    <row r="248" ht="12.75">
      <c r="A248" s="28" t="s">
        <v>249</v>
      </c>
    </row>
    <row r="249" ht="12.75">
      <c r="A249" s="28" t="s">
        <v>250</v>
      </c>
    </row>
    <row r="250" ht="12.75">
      <c r="A250" s="28" t="s">
        <v>251</v>
      </c>
    </row>
    <row r="251" ht="12.75">
      <c r="A251" s="28" t="s">
        <v>252</v>
      </c>
    </row>
    <row r="252" ht="12.75">
      <c r="A252" s="28" t="s">
        <v>253</v>
      </c>
    </row>
    <row r="253" ht="12.75">
      <c r="A253" s="28" t="s">
        <v>254</v>
      </c>
    </row>
    <row r="254" ht="12.75">
      <c r="A254" s="28" t="s">
        <v>255</v>
      </c>
    </row>
    <row r="255" ht="12.75">
      <c r="A255" s="28" t="s">
        <v>256</v>
      </c>
    </row>
    <row r="256" ht="12.75">
      <c r="A256" s="28" t="s">
        <v>257</v>
      </c>
    </row>
    <row r="257" ht="12.75">
      <c r="A257" s="28" t="s">
        <v>258</v>
      </c>
    </row>
    <row r="258" ht="12.75">
      <c r="A258" s="28" t="s">
        <v>259</v>
      </c>
    </row>
    <row r="259" ht="12.75">
      <c r="A259" s="28" t="s">
        <v>260</v>
      </c>
    </row>
    <row r="260" ht="12.75">
      <c r="A260" s="28" t="s">
        <v>261</v>
      </c>
    </row>
    <row r="261" ht="12.75">
      <c r="A261" s="28" t="s">
        <v>262</v>
      </c>
    </row>
    <row r="262" ht="12.75">
      <c r="A262" s="28" t="s">
        <v>263</v>
      </c>
    </row>
    <row r="263" ht="12.75">
      <c r="A263" s="28" t="s">
        <v>264</v>
      </c>
    </row>
    <row r="264" ht="12.75">
      <c r="A264" s="28" t="s">
        <v>265</v>
      </c>
    </row>
    <row r="265" ht="12.75">
      <c r="A265" s="28" t="s">
        <v>266</v>
      </c>
    </row>
    <row r="266" ht="12.75">
      <c r="A266" s="28" t="s">
        <v>267</v>
      </c>
    </row>
    <row r="267" ht="12.75">
      <c r="A267" s="28" t="s">
        <v>268</v>
      </c>
    </row>
    <row r="268" ht="12.75">
      <c r="A268" s="28" t="s">
        <v>269</v>
      </c>
    </row>
    <row r="269" ht="12.75">
      <c r="A269" s="28" t="s">
        <v>270</v>
      </c>
    </row>
    <row r="270" ht="12.75">
      <c r="A270" s="28" t="s">
        <v>271</v>
      </c>
    </row>
    <row r="271" ht="12.75">
      <c r="A271" s="28" t="s">
        <v>272</v>
      </c>
    </row>
    <row r="272" ht="12.75">
      <c r="A272" s="28" t="s">
        <v>273</v>
      </c>
    </row>
    <row r="273" ht="12.75">
      <c r="A273" s="28" t="s">
        <v>274</v>
      </c>
    </row>
    <row r="274" ht="12.75">
      <c r="A274" s="28" t="s">
        <v>275</v>
      </c>
    </row>
    <row r="275" ht="12.75">
      <c r="A275" s="28" t="s">
        <v>276</v>
      </c>
    </row>
    <row r="276" ht="12.75">
      <c r="A276" s="28" t="s">
        <v>277</v>
      </c>
    </row>
    <row r="277" ht="12.75">
      <c r="A277" s="28" t="s">
        <v>278</v>
      </c>
    </row>
    <row r="278" ht="12.75">
      <c r="A278" s="28" t="s">
        <v>279</v>
      </c>
    </row>
    <row r="279" ht="12.75">
      <c r="A279" s="28" t="s">
        <v>280</v>
      </c>
    </row>
    <row r="280" ht="12.75">
      <c r="A280" s="28" t="s">
        <v>281</v>
      </c>
    </row>
    <row r="281" ht="12.75">
      <c r="A281" s="28" t="s">
        <v>282</v>
      </c>
    </row>
    <row r="282" ht="12.75">
      <c r="A282" s="28" t="s">
        <v>283</v>
      </c>
    </row>
    <row r="283" ht="12.75">
      <c r="A283" s="28" t="s">
        <v>284</v>
      </c>
    </row>
    <row r="284" ht="12.75">
      <c r="A284" s="28" t="s">
        <v>285</v>
      </c>
    </row>
    <row r="285" ht="12.75">
      <c r="A285" s="28" t="s">
        <v>286</v>
      </c>
    </row>
    <row r="286" ht="12.75">
      <c r="A286" s="28" t="s">
        <v>287</v>
      </c>
    </row>
    <row r="287" ht="12.75">
      <c r="A287" s="28" t="s">
        <v>288</v>
      </c>
    </row>
    <row r="288" ht="12.75">
      <c r="A288" s="28" t="s">
        <v>289</v>
      </c>
    </row>
    <row r="289" ht="12.75">
      <c r="A289" s="28" t="s">
        <v>290</v>
      </c>
    </row>
    <row r="290" ht="12.75">
      <c r="A290" s="28" t="s">
        <v>291</v>
      </c>
    </row>
    <row r="291" ht="12.75">
      <c r="A291" s="28" t="s">
        <v>292</v>
      </c>
    </row>
    <row r="292" ht="12.75">
      <c r="A292" s="28" t="s">
        <v>293</v>
      </c>
    </row>
    <row r="293" ht="12.75">
      <c r="A293" s="28" t="s">
        <v>294</v>
      </c>
    </row>
    <row r="294" ht="12.75">
      <c r="A294" s="28" t="s">
        <v>295</v>
      </c>
    </row>
    <row r="295" ht="12.75">
      <c r="A295" s="28" t="s">
        <v>296</v>
      </c>
    </row>
    <row r="296" ht="12.75">
      <c r="A296" s="28" t="s">
        <v>297</v>
      </c>
    </row>
    <row r="297" ht="12.75">
      <c r="A297" s="28" t="s">
        <v>298</v>
      </c>
    </row>
    <row r="298" ht="12.75">
      <c r="A298" s="28" t="s">
        <v>299</v>
      </c>
    </row>
    <row r="299" ht="12.75">
      <c r="A299" s="28" t="s">
        <v>300</v>
      </c>
    </row>
    <row r="300" ht="12.75">
      <c r="A300" s="28" t="s">
        <v>301</v>
      </c>
    </row>
    <row r="301" ht="12.75">
      <c r="A301" s="28" t="s">
        <v>302</v>
      </c>
    </row>
    <row r="302" ht="12.75">
      <c r="A302" s="28" t="s">
        <v>303</v>
      </c>
    </row>
    <row r="303" ht="12.75">
      <c r="A303" s="28" t="s">
        <v>304</v>
      </c>
    </row>
    <row r="304" ht="12.75">
      <c r="A304" s="28" t="s">
        <v>305</v>
      </c>
    </row>
    <row r="305" ht="12.75">
      <c r="A305" s="28" t="s">
        <v>306</v>
      </c>
    </row>
    <row r="306" ht="12.75">
      <c r="A306" s="28" t="s">
        <v>307</v>
      </c>
    </row>
    <row r="307" ht="12.75">
      <c r="A307" s="28" t="s">
        <v>308</v>
      </c>
    </row>
    <row r="308" ht="12.75">
      <c r="A308" s="28" t="s">
        <v>309</v>
      </c>
    </row>
    <row r="309" ht="12.75">
      <c r="A309" s="28" t="s">
        <v>310</v>
      </c>
    </row>
    <row r="310" ht="12.75">
      <c r="A310" s="28" t="s">
        <v>311</v>
      </c>
    </row>
    <row r="311" ht="12.75">
      <c r="A311" s="28" t="s">
        <v>312</v>
      </c>
    </row>
    <row r="312" ht="12.75">
      <c r="A312" s="28" t="s">
        <v>313</v>
      </c>
    </row>
    <row r="313" ht="12.75">
      <c r="A313" s="28" t="s">
        <v>314</v>
      </c>
    </row>
    <row r="314" ht="12.75">
      <c r="A314" s="28" t="s">
        <v>315</v>
      </c>
    </row>
    <row r="315" ht="12.75">
      <c r="A315" s="28" t="s">
        <v>316</v>
      </c>
    </row>
    <row r="316" ht="12.75">
      <c r="A316" s="28" t="s">
        <v>317</v>
      </c>
    </row>
    <row r="317" ht="12.75">
      <c r="A317" s="28" t="s">
        <v>318</v>
      </c>
    </row>
    <row r="318" ht="12.75">
      <c r="A318" s="28" t="s">
        <v>319</v>
      </c>
    </row>
    <row r="319" ht="12.75">
      <c r="A319" s="28" t="s">
        <v>320</v>
      </c>
    </row>
    <row r="320" ht="12.75">
      <c r="A320" s="28" t="s">
        <v>321</v>
      </c>
    </row>
    <row r="321" ht="12.75">
      <c r="A321" s="28" t="s">
        <v>322</v>
      </c>
    </row>
    <row r="322" ht="12.75">
      <c r="A322" s="28" t="s">
        <v>323</v>
      </c>
    </row>
    <row r="323" ht="12.75">
      <c r="A323" s="28" t="s">
        <v>324</v>
      </c>
    </row>
    <row r="324" ht="12.75">
      <c r="A324" s="28" t="s">
        <v>325</v>
      </c>
    </row>
    <row r="325" ht="12.75">
      <c r="A325" s="28" t="s">
        <v>326</v>
      </c>
    </row>
    <row r="326" ht="12.75">
      <c r="A326" s="28" t="s">
        <v>327</v>
      </c>
    </row>
    <row r="327" ht="12.75">
      <c r="A327" s="28" t="s">
        <v>328</v>
      </c>
    </row>
    <row r="328" ht="12.75">
      <c r="A328" s="28" t="s">
        <v>329</v>
      </c>
    </row>
    <row r="329" ht="12.75">
      <c r="A329" s="28" t="s">
        <v>330</v>
      </c>
    </row>
    <row r="330" ht="12.75">
      <c r="A330" s="28" t="s">
        <v>331</v>
      </c>
    </row>
    <row r="331" ht="12.75">
      <c r="A331" s="28" t="s">
        <v>332</v>
      </c>
    </row>
    <row r="332" ht="12.75">
      <c r="A332" s="28" t="s">
        <v>333</v>
      </c>
    </row>
    <row r="333" ht="12.75">
      <c r="A333" s="28" t="s">
        <v>334</v>
      </c>
    </row>
    <row r="334" ht="12.75">
      <c r="A334" s="28" t="s">
        <v>335</v>
      </c>
    </row>
    <row r="335" ht="12.75">
      <c r="A335" s="28" t="s">
        <v>336</v>
      </c>
    </row>
    <row r="336" ht="12.75">
      <c r="A336" s="28" t="s">
        <v>337</v>
      </c>
    </row>
    <row r="337" ht="12.75">
      <c r="A337" s="28" t="s">
        <v>338</v>
      </c>
    </row>
    <row r="338" ht="12.75">
      <c r="A338" s="28" t="s">
        <v>339</v>
      </c>
    </row>
    <row r="339" ht="12.75">
      <c r="A339" s="28" t="s">
        <v>340</v>
      </c>
    </row>
    <row r="340" ht="12.75">
      <c r="A340" s="28" t="s">
        <v>341</v>
      </c>
    </row>
    <row r="341" ht="12.75">
      <c r="A341" s="28" t="s">
        <v>342</v>
      </c>
    </row>
    <row r="342" ht="12.75">
      <c r="A342" s="28" t="s">
        <v>343</v>
      </c>
    </row>
    <row r="343" ht="12.75">
      <c r="A343" s="28" t="s">
        <v>344</v>
      </c>
    </row>
    <row r="344" ht="12.75">
      <c r="A344" s="28" t="s">
        <v>345</v>
      </c>
    </row>
    <row r="345" ht="12.75">
      <c r="A345" s="28" t="s">
        <v>346</v>
      </c>
    </row>
    <row r="346" ht="12.75">
      <c r="A346" s="28" t="s">
        <v>347</v>
      </c>
    </row>
    <row r="347" ht="12.75">
      <c r="A347" s="28" t="s">
        <v>348</v>
      </c>
    </row>
    <row r="348" ht="12.75">
      <c r="A348" s="28" t="s">
        <v>349</v>
      </c>
    </row>
    <row r="349" ht="12.75">
      <c r="A349" s="28" t="s">
        <v>350</v>
      </c>
    </row>
    <row r="350" ht="12.75">
      <c r="A350" s="28" t="s">
        <v>351</v>
      </c>
    </row>
    <row r="351" ht="12.75">
      <c r="A351" s="28" t="s">
        <v>352</v>
      </c>
    </row>
    <row r="352" ht="12.75">
      <c r="A352" s="28" t="s">
        <v>353</v>
      </c>
    </row>
    <row r="353" ht="12.75">
      <c r="A353" s="28" t="s">
        <v>354</v>
      </c>
    </row>
    <row r="354" ht="12.75">
      <c r="A354" s="28" t="s">
        <v>355</v>
      </c>
    </row>
    <row r="355" ht="12.75">
      <c r="A355" s="28" t="s">
        <v>356</v>
      </c>
    </row>
    <row r="356" ht="12.75">
      <c r="A356" s="28" t="s">
        <v>357</v>
      </c>
    </row>
    <row r="357" ht="12.75">
      <c r="A357" s="28" t="s">
        <v>358</v>
      </c>
    </row>
    <row r="358" ht="12.75">
      <c r="A358" s="28" t="s">
        <v>359</v>
      </c>
    </row>
    <row r="359" ht="12.75">
      <c r="A359" s="28" t="s">
        <v>360</v>
      </c>
    </row>
    <row r="360" ht="12.75">
      <c r="A360" s="28" t="s">
        <v>361</v>
      </c>
    </row>
    <row r="361" ht="12.75">
      <c r="A361" s="28" t="s">
        <v>362</v>
      </c>
    </row>
    <row r="362" ht="12.75">
      <c r="A362" s="28" t="s">
        <v>362</v>
      </c>
    </row>
    <row r="363" ht="12.75">
      <c r="A363" s="28" t="s">
        <v>363</v>
      </c>
    </row>
    <row r="364" ht="12.75">
      <c r="A364" s="28" t="s">
        <v>364</v>
      </c>
    </row>
    <row r="365" ht="12.75">
      <c r="A365" s="28" t="s">
        <v>365</v>
      </c>
    </row>
    <row r="366" ht="12.75">
      <c r="A366" s="28" t="s">
        <v>366</v>
      </c>
    </row>
    <row r="367" ht="12.75">
      <c r="A367" s="28" t="s">
        <v>367</v>
      </c>
    </row>
    <row r="368" ht="12.75">
      <c r="A368" s="28" t="s">
        <v>368</v>
      </c>
    </row>
    <row r="369" ht="12.75">
      <c r="A369" s="28" t="s">
        <v>369</v>
      </c>
    </row>
    <row r="370" ht="12.75">
      <c r="A370" s="28" t="s">
        <v>370</v>
      </c>
    </row>
    <row r="371" ht="12.75">
      <c r="A371" s="28" t="s">
        <v>371</v>
      </c>
    </row>
    <row r="372" ht="12.75">
      <c r="A372" s="28" t="s">
        <v>372</v>
      </c>
    </row>
    <row r="373" ht="12.75">
      <c r="A373" s="28" t="s">
        <v>373</v>
      </c>
    </row>
    <row r="374" ht="12.75">
      <c r="A374" s="28" t="s">
        <v>374</v>
      </c>
    </row>
    <row r="375" ht="12.75">
      <c r="A375" s="28" t="s">
        <v>375</v>
      </c>
    </row>
    <row r="376" ht="12.75">
      <c r="A376" s="28" t="s">
        <v>376</v>
      </c>
    </row>
    <row r="377" ht="12.75">
      <c r="A377" s="28" t="s">
        <v>377</v>
      </c>
    </row>
    <row r="378" ht="12.75">
      <c r="A378" s="28" t="s">
        <v>378</v>
      </c>
    </row>
    <row r="379" ht="12.75">
      <c r="A379" s="28" t="s">
        <v>379</v>
      </c>
    </row>
    <row r="380" ht="12.75">
      <c r="A380" s="28" t="s">
        <v>380</v>
      </c>
    </row>
    <row r="381" ht="12.75">
      <c r="A381" s="28" t="s">
        <v>381</v>
      </c>
    </row>
    <row r="382" ht="12.75">
      <c r="A382" s="28" t="s">
        <v>382</v>
      </c>
    </row>
    <row r="383" ht="12.75">
      <c r="A383" s="28" t="s">
        <v>383</v>
      </c>
    </row>
    <row r="384" ht="12.75">
      <c r="A384" s="28" t="s">
        <v>384</v>
      </c>
    </row>
    <row r="385" ht="12.75">
      <c r="A385" s="28" t="s">
        <v>385</v>
      </c>
    </row>
    <row r="386" ht="12.75">
      <c r="A386" s="28" t="s">
        <v>386</v>
      </c>
    </row>
    <row r="387" ht="12.75">
      <c r="A387" s="28" t="s">
        <v>387</v>
      </c>
    </row>
    <row r="388" ht="12.75">
      <c r="A388" s="28" t="s">
        <v>388</v>
      </c>
    </row>
    <row r="389" ht="12.75">
      <c r="A389" s="28" t="s">
        <v>389</v>
      </c>
    </row>
    <row r="390" ht="12.75">
      <c r="A390" s="28" t="s">
        <v>390</v>
      </c>
    </row>
    <row r="391" ht="12.75">
      <c r="A391" s="28" t="s">
        <v>391</v>
      </c>
    </row>
    <row r="392" ht="12.75">
      <c r="A392" s="28" t="s">
        <v>392</v>
      </c>
    </row>
    <row r="393" ht="12.75">
      <c r="A393" s="28" t="s">
        <v>393</v>
      </c>
    </row>
    <row r="394" ht="12.75">
      <c r="A394" s="28" t="s">
        <v>394</v>
      </c>
    </row>
    <row r="395" ht="12.75">
      <c r="A395" s="28" t="s">
        <v>395</v>
      </c>
    </row>
    <row r="396" ht="12.75">
      <c r="A396" s="28" t="s">
        <v>396</v>
      </c>
    </row>
    <row r="397" ht="12.75">
      <c r="A397" s="28" t="s">
        <v>397</v>
      </c>
    </row>
    <row r="398" ht="12.75">
      <c r="A398" s="28" t="s">
        <v>398</v>
      </c>
    </row>
    <row r="399" ht="12.75">
      <c r="A399" s="28" t="s">
        <v>399</v>
      </c>
    </row>
    <row r="400" ht="12.75">
      <c r="A400" s="28" t="s">
        <v>400</v>
      </c>
    </row>
    <row r="401" ht="12.75">
      <c r="A401" s="1" t="s">
        <v>400</v>
      </c>
    </row>
    <row r="402" ht="12.75">
      <c r="A402" s="28" t="s">
        <v>401</v>
      </c>
    </row>
    <row r="403" ht="12.75">
      <c r="A403" s="1" t="s">
        <v>401</v>
      </c>
    </row>
  </sheetData>
  <sheetProtection password="8577" sheet="1" objects="1" scenarios="1"/>
  <mergeCells count="23">
    <mergeCell ref="C146:D146"/>
    <mergeCell ref="C145:D145"/>
    <mergeCell ref="C144:D144"/>
    <mergeCell ref="C141:G141"/>
    <mergeCell ref="F144:G144"/>
    <mergeCell ref="C143:G143"/>
    <mergeCell ref="C142:G142"/>
    <mergeCell ref="C135:G139"/>
    <mergeCell ref="C42:D42"/>
    <mergeCell ref="F42:H42"/>
    <mergeCell ref="C44:D44"/>
    <mergeCell ref="C45:G45"/>
    <mergeCell ref="F145:G145"/>
    <mergeCell ref="I138:J138"/>
    <mergeCell ref="I135:J135"/>
    <mergeCell ref="I136:J136"/>
    <mergeCell ref="B135:B139"/>
    <mergeCell ref="C39:G39"/>
    <mergeCell ref="C40:G40"/>
    <mergeCell ref="C43:D43"/>
    <mergeCell ref="C41:G41"/>
    <mergeCell ref="F43:H43"/>
    <mergeCell ref="C134:G134"/>
  </mergeCells>
  <dataValidations count="12">
    <dataValidation errorStyle="warning" type="list" allowBlank="1" error="Indiquer l'usage le plus courant du produit" sqref="J5:J25">
      <formula1>$H$46:$H$125</formula1>
    </dataValidation>
    <dataValidation errorStyle="warning" type="list" allowBlank="1" showInputMessage="1" error="Choisir la fréquence de manipulation dans le menu déroulant. A défaut, indiquer le nombre de manipulation du produit effectué par mois." sqref="G5:G25">
      <formula1>$C$46:$C$54</formula1>
    </dataValidation>
    <dataValidation type="list" allowBlank="1" error="Choisir la quantité moyenne utilisée par manipulation dans le menu déroulant. A défaut, indiquer la quantité approximative utilisée par manipulation en g pour les solides et en mL pour les liquides" sqref="H5:H25">
      <formula1>$F$46:$F$55</formula1>
    </dataValidation>
    <dataValidation errorStyle="warning" type="list" allowBlank="1" showInputMessage="1" showErrorMessage="1" error="Indiquer la durée de manipulation en minutes." sqref="I26">
      <formula1>$G$46:$G$56</formula1>
    </dataValidation>
    <dataValidation type="list" allowBlank="1" showInputMessage="1" showErrorMessage="1" sqref="D26:D38">
      <formula1>$K$5:$K$6</formula1>
    </dataValidation>
    <dataValidation errorStyle="warning" type="list" allowBlank="1" showInputMessage="1" promptTitle="flaconnage" errorTitle="choisir dans la liste" error="Les récipient sélectionné n'est pas dans la liste" sqref="C5:C25">
      <formula1>$B$46:$B$104</formula1>
    </dataValidation>
    <dataValidation type="whole" allowBlank="1" showInputMessage="1" sqref="F5:F25">
      <formula1>0</formula1>
      <formula2>150</formula2>
    </dataValidation>
    <dataValidation type="list" allowBlank="1" showInputMessage="1" showErrorMessage="1" sqref="D2">
      <formula1>$B$32:$B$38</formula1>
    </dataValidation>
    <dataValidation allowBlank="1" showInputMessage="1" showErrorMessage="1" error="choisir le nom du produit&#10;" sqref="B1:B2 B4"/>
    <dataValidation errorStyle="information" type="list" allowBlank="1" showInputMessage="1" showErrorMessage="1" error="This product is not listed. Please send us its MSDS." sqref="B5:B25">
      <formula1>$A$1:$A$401</formula1>
    </dataValidation>
    <dataValidation type="list" allowBlank="1" showInputMessage="1" sqref="D5:D25">
      <formula1>$K$5:$K$6</formula1>
    </dataValidation>
    <dataValidation errorStyle="warning" type="list" allowBlank="1" showInputMessage="1" error="Indiquer la durée de manipulation en minutes." sqref="I5:I25">
      <formula1>$G$46:$G$56</formula1>
    </dataValidation>
  </dataValidations>
  <hyperlinks>
    <hyperlink ref="I138" r:id="rId1" display="www.camlab.co.uk"/>
    <hyperlink ref="J137" r:id="rId2" display="valiquest@camlab.co.uk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0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"/>
  <sheetViews>
    <sheetView zoomScale="75" zoomScaleNormal="75" zoomScalePageLayoutView="0" workbookViewId="0" topLeftCell="A1">
      <selection activeCell="D31" sqref="D31"/>
    </sheetView>
  </sheetViews>
  <sheetFormatPr defaultColWidth="11.421875" defaultRowHeight="12.75"/>
  <cols>
    <col min="1" max="1" width="21.8515625" style="22" customWidth="1"/>
    <col min="2" max="2" width="28.7109375" style="21" customWidth="1"/>
    <col min="3" max="3" width="27.421875" style="22" customWidth="1"/>
    <col min="4" max="4" width="17.7109375" style="28" customWidth="1"/>
    <col min="5" max="5" width="10.7109375" style="22" customWidth="1"/>
    <col min="6" max="6" width="8.7109375" style="22" customWidth="1"/>
    <col min="7" max="7" width="14.7109375" style="22" customWidth="1"/>
    <col min="8" max="8" width="9.7109375" style="22" customWidth="1"/>
    <col min="9" max="10" width="10.7109375" style="22" customWidth="1"/>
    <col min="11" max="11" width="11.421875" style="22" hidden="1" customWidth="1"/>
    <col min="12" max="12" width="5.7109375" style="22" customWidth="1"/>
    <col min="13" max="16384" width="11.421875" style="22" customWidth="1"/>
  </cols>
  <sheetData>
    <row r="1" ht="12.75">
      <c r="D1" s="23"/>
    </row>
    <row r="2" spans="2:12" ht="12.75">
      <c r="B2" s="21" t="s">
        <v>440</v>
      </c>
      <c r="D2" s="23" t="str">
        <f>Questionnaire!C2</f>
        <v>Anglais</v>
      </c>
      <c r="E2" s="22" t="s">
        <v>5</v>
      </c>
      <c r="F2" s="22" t="s">
        <v>423</v>
      </c>
      <c r="G2" s="22" t="s">
        <v>443</v>
      </c>
      <c r="H2" s="24">
        <f ca="1">TODAY()</f>
        <v>39786</v>
      </c>
      <c r="I2" s="22" t="s">
        <v>445</v>
      </c>
      <c r="J2" s="22" t="s">
        <v>446</v>
      </c>
      <c r="L2" s="46" t="s">
        <v>448</v>
      </c>
    </row>
    <row r="3" ht="12.75">
      <c r="D3" s="23"/>
    </row>
    <row r="4" spans="2:12" ht="12.75">
      <c r="B4" s="21" t="s">
        <v>440</v>
      </c>
      <c r="D4" s="23" t="s">
        <v>441</v>
      </c>
      <c r="E4" s="22" t="s">
        <v>5</v>
      </c>
      <c r="F4" s="22" t="s">
        <v>442</v>
      </c>
      <c r="G4" s="22" t="s">
        <v>443</v>
      </c>
      <c r="H4" s="22" t="s">
        <v>444</v>
      </c>
      <c r="I4" s="22" t="s">
        <v>445</v>
      </c>
      <c r="J4" s="22" t="s">
        <v>446</v>
      </c>
      <c r="L4" s="22" t="s">
        <v>447</v>
      </c>
    </row>
    <row r="5" spans="2:12" ht="12.75">
      <c r="B5" s="21">
        <f>IF(Questionnaire!B5="","",Questionnaire!B5)</f>
      </c>
      <c r="D5" s="23">
        <f>IF(Questionnaire!C5="","",VLOOKUP(Questionnaire!C5,$A$65:$B$129,2,FALSE))</f>
      </c>
      <c r="E5" s="25">
        <f>IF(Questionnaire!E5="","",Questionnaire!E5)</f>
      </c>
      <c r="F5" s="26">
        <f>IF(Questionnaire!F5="","",Questionnaire!F5)</f>
      </c>
      <c r="G5" s="22">
        <f>IF(Questionnaire!G5="","",VLOOKUP(Questionnaire!G5,Feuil1!$A$54:$C$62,2,FALSE))</f>
      </c>
      <c r="H5" s="22">
        <f>IF(Questionnaire!G5="","",VLOOKUP(Questionnaire!G5,Feuil1!$A$54:$C$62,3,FALSE))</f>
      </c>
      <c r="I5" s="22">
        <f>IF(Questionnaire!I5="","",VLOOKUP(Questionnaire!I5,Feuil1!$G$54:$H$64,2,FALSE))</f>
      </c>
      <c r="J5" s="27">
        <f>IF(Questionnaire!H5="","",VLOOKUP(Questionnaire!H5,Feuil1!$D$54:$E$63,2,FALSE))</f>
      </c>
      <c r="K5" s="27"/>
      <c r="L5" s="22">
        <f>IF(Questionnaire!D5="Closed","F",IF(Questionnaire!D5="Opened","O",""))</f>
      </c>
    </row>
    <row r="6" spans="2:12" ht="12.75">
      <c r="B6" s="21">
        <f>IF(Questionnaire!B6="","",Questionnaire!B6)</f>
      </c>
      <c r="D6" s="23">
        <f>IF(Questionnaire!C6="","",VLOOKUP(Questionnaire!C6,$A$65:$B$129,2,FALSE))</f>
      </c>
      <c r="E6" s="25">
        <f>IF(Questionnaire!E6="","",Questionnaire!E6)</f>
      </c>
      <c r="F6" s="26">
        <f>IF(Questionnaire!F6="","",Questionnaire!F6)</f>
      </c>
      <c r="G6" s="22">
        <f>IF(Questionnaire!G6="","",VLOOKUP(Questionnaire!G6,Feuil1!$A$54:$C$62,2,FALSE))</f>
      </c>
      <c r="H6" s="22">
        <f>IF(Questionnaire!G6="","",VLOOKUP(Questionnaire!G6,Feuil1!$A$54:$C$62,3,FALSE))</f>
      </c>
      <c r="I6" s="22">
        <f>IF(Questionnaire!I6="","",VLOOKUP(Questionnaire!I6,Feuil1!$G$54:$H$64,2,FALSE))</f>
      </c>
      <c r="J6" s="27">
        <f>IF(Questionnaire!H6="","",VLOOKUP(Questionnaire!H6,Feuil1!$D$54:$E$63,2,FALSE))</f>
      </c>
      <c r="K6" s="27"/>
      <c r="L6" s="22">
        <f>IF(Questionnaire!D6="Closed","F",IF(Questionnaire!D6="Opened","O",""))</f>
      </c>
    </row>
    <row r="7" spans="2:12" ht="12.75">
      <c r="B7" s="21">
        <f>IF(Questionnaire!B7="","",Questionnaire!B7)</f>
      </c>
      <c r="D7" s="23">
        <f>IF(Questionnaire!C7="","",VLOOKUP(Questionnaire!C7,$A$65:$B$129,2,FALSE))</f>
      </c>
      <c r="E7" s="25">
        <f>IF(Questionnaire!E7="","",Questionnaire!E7)</f>
      </c>
      <c r="F7" s="26">
        <f>IF(Questionnaire!F7="","",Questionnaire!F7)</f>
      </c>
      <c r="G7" s="22">
        <f>IF(Questionnaire!G7="","",VLOOKUP(Questionnaire!G7,Feuil1!$A$54:$C$62,2,FALSE))</f>
      </c>
      <c r="H7" s="22">
        <f>IF(Questionnaire!G7="","",VLOOKUP(Questionnaire!G7,Feuil1!$A$54:$C$62,3,FALSE))</f>
      </c>
      <c r="I7" s="22">
        <f>IF(Questionnaire!I7="","",VLOOKUP(Questionnaire!I7,Feuil1!$G$54:$H$64,2,FALSE))</f>
      </c>
      <c r="J7" s="27">
        <f>IF(Questionnaire!H7="","",VLOOKUP(Questionnaire!H7,Feuil1!$D$54:$E$63,2,FALSE))</f>
      </c>
      <c r="K7" s="27"/>
      <c r="L7" s="22">
        <f>IF(Questionnaire!D7="Closed","F",IF(Questionnaire!D7="Opened","O",""))</f>
      </c>
    </row>
    <row r="8" spans="2:12" ht="12.75">
      <c r="B8" s="21">
        <f>IF(Questionnaire!B8="","",Questionnaire!B8)</f>
      </c>
      <c r="D8" s="23">
        <f>IF(Questionnaire!C8="","",VLOOKUP(Questionnaire!C8,$A$65:$B$129,2,FALSE))</f>
      </c>
      <c r="E8" s="25">
        <f>IF(Questionnaire!E8="","",Questionnaire!E8)</f>
      </c>
      <c r="F8" s="26">
        <f>IF(Questionnaire!F8="","",Questionnaire!F8)</f>
      </c>
      <c r="G8" s="22">
        <f>IF(Questionnaire!G8="","",VLOOKUP(Questionnaire!G8,Feuil1!$A$54:$C$62,2,FALSE))</f>
      </c>
      <c r="H8" s="22">
        <f>IF(Questionnaire!G8="","",VLOOKUP(Questionnaire!G8,Feuil1!$A$54:$C$62,3,FALSE))</f>
      </c>
      <c r="I8" s="22">
        <f>IF(Questionnaire!I8="","",VLOOKUP(Questionnaire!I8,Feuil1!$G$54:$H$64,2,FALSE))</f>
      </c>
      <c r="J8" s="27">
        <f>IF(Questionnaire!H8="","",VLOOKUP(Questionnaire!H8,Feuil1!$D$54:$E$63,2,FALSE))</f>
      </c>
      <c r="K8" s="27"/>
      <c r="L8" s="22">
        <f>IF(Questionnaire!D8="Closed","F",IF(Questionnaire!D8="Opened","O",""))</f>
      </c>
    </row>
    <row r="9" spans="2:12" ht="12.75">
      <c r="B9" s="21">
        <f>IF(Questionnaire!B9="","",Questionnaire!B9)</f>
      </c>
      <c r="D9" s="23">
        <f>IF(Questionnaire!C9="","",VLOOKUP(Questionnaire!C9,$A$65:$B$129,2,FALSE))</f>
      </c>
      <c r="E9" s="25">
        <f>IF(Questionnaire!E9="","",Questionnaire!E9)</f>
      </c>
      <c r="F9" s="26">
        <f>IF(Questionnaire!F9="","",Questionnaire!F9)</f>
      </c>
      <c r="G9" s="22">
        <f>IF(Questionnaire!G9="","",VLOOKUP(Questionnaire!G9,Feuil1!$A$54:$C$62,2,FALSE))</f>
      </c>
      <c r="H9" s="22">
        <f>IF(Questionnaire!G9="","",VLOOKUP(Questionnaire!G9,Feuil1!$A$54:$C$62,3,FALSE))</f>
      </c>
      <c r="I9" s="22">
        <f>IF(Questionnaire!I9="","",VLOOKUP(Questionnaire!I9,Feuil1!$G$54:$H$64,2,FALSE))</f>
      </c>
      <c r="J9" s="27">
        <f>IF(Questionnaire!H9="","",VLOOKUP(Questionnaire!H9,Feuil1!$D$54:$E$63,2,FALSE))</f>
      </c>
      <c r="K9" s="27"/>
      <c r="L9" s="22">
        <f>IF(Questionnaire!D9="Closed","F",IF(Questionnaire!D9="Opened","O",""))</f>
      </c>
    </row>
    <row r="10" spans="2:12" ht="12.75">
      <c r="B10" s="21">
        <f>IF(Questionnaire!B10="","",Questionnaire!B10)</f>
      </c>
      <c r="D10" s="23">
        <f>IF(Questionnaire!C10="","",VLOOKUP(Questionnaire!C10,$A$65:$B$129,2,FALSE))</f>
      </c>
      <c r="E10" s="25">
        <f>IF(Questionnaire!E10="","",Questionnaire!E10)</f>
      </c>
      <c r="F10" s="26">
        <f>IF(Questionnaire!F10="","",Questionnaire!F10)</f>
      </c>
      <c r="G10" s="22">
        <f>IF(Questionnaire!G10="","",VLOOKUP(Questionnaire!G10,Feuil1!$A$54:$C$62,2,FALSE))</f>
      </c>
      <c r="H10" s="22">
        <f>IF(Questionnaire!G10="","",VLOOKUP(Questionnaire!G10,Feuil1!$A$54:$C$62,3,FALSE))</f>
      </c>
      <c r="I10" s="22">
        <f>IF(Questionnaire!I10="","",VLOOKUP(Questionnaire!I10,Feuil1!$G$54:$H$64,2,FALSE))</f>
      </c>
      <c r="J10" s="27">
        <f>IF(Questionnaire!H10="","",VLOOKUP(Questionnaire!H10,Feuil1!$D$54:$E$63,2,FALSE))</f>
      </c>
      <c r="K10" s="27"/>
      <c r="L10" s="22">
        <f>IF(Questionnaire!D10="Closed","F",IF(Questionnaire!D10="Opened","O",""))</f>
      </c>
    </row>
    <row r="11" spans="2:12" ht="12.75">
      <c r="B11" s="21">
        <f>IF(Questionnaire!B11="","",Questionnaire!B11)</f>
      </c>
      <c r="D11" s="23">
        <f>IF(Questionnaire!C11="","",VLOOKUP(Questionnaire!C11,$A$65:$B$129,2,FALSE))</f>
      </c>
      <c r="E11" s="25">
        <f>IF(Questionnaire!E11="","",Questionnaire!E11)</f>
      </c>
      <c r="F11" s="26">
        <f>IF(Questionnaire!F11="","",Questionnaire!F11)</f>
      </c>
      <c r="G11" s="22">
        <f>IF(Questionnaire!G11="","",VLOOKUP(Questionnaire!G11,Feuil1!$A$54:$C$62,2,FALSE))</f>
      </c>
      <c r="H11" s="22">
        <f>IF(Questionnaire!G11="","",VLOOKUP(Questionnaire!G11,Feuil1!$A$54:$C$62,3,FALSE))</f>
      </c>
      <c r="I11" s="22">
        <f>IF(Questionnaire!I11="","",VLOOKUP(Questionnaire!I11,Feuil1!$G$54:$H$64,2,FALSE))</f>
      </c>
      <c r="J11" s="27">
        <f>IF(Questionnaire!H11="","",VLOOKUP(Questionnaire!H11,Feuil1!$D$54:$E$63,2,FALSE))</f>
      </c>
      <c r="K11" s="27"/>
      <c r="L11" s="22">
        <f>IF(Questionnaire!D11="Closed","F",IF(Questionnaire!D11="Opened","O",""))</f>
      </c>
    </row>
    <row r="12" spans="2:12" ht="12.75">
      <c r="B12" s="21">
        <f>IF(Questionnaire!B12="","",Questionnaire!B12)</f>
      </c>
      <c r="D12" s="23">
        <f>IF(Questionnaire!C12="","",VLOOKUP(Questionnaire!C12,$A$65:$B$129,2,FALSE))</f>
      </c>
      <c r="E12" s="25">
        <f>IF(Questionnaire!E12="","",Questionnaire!E12)</f>
      </c>
      <c r="F12" s="26">
        <f>IF(Questionnaire!F12="","",Questionnaire!F12)</f>
      </c>
      <c r="G12" s="22">
        <f>IF(Questionnaire!G12="","",VLOOKUP(Questionnaire!G12,Feuil1!$A$54:$C$62,2,FALSE))</f>
      </c>
      <c r="H12" s="22">
        <f>IF(Questionnaire!G12="","",VLOOKUP(Questionnaire!G12,Feuil1!$A$54:$C$62,3,FALSE))</f>
      </c>
      <c r="I12" s="22">
        <f>IF(Questionnaire!I12="","",VLOOKUP(Questionnaire!I12,Feuil1!$G$54:$H$64,2,FALSE))</f>
      </c>
      <c r="J12" s="27">
        <f>IF(Questionnaire!H12="","",VLOOKUP(Questionnaire!H12,Feuil1!$D$54:$E$63,2,FALSE))</f>
      </c>
      <c r="K12" s="27"/>
      <c r="L12" s="22">
        <f>IF(Questionnaire!D12="Closed","F",IF(Questionnaire!D12="Opened","O",""))</f>
      </c>
    </row>
    <row r="13" spans="2:12" ht="12.75">
      <c r="B13" s="21">
        <f>IF(Questionnaire!B13="","",Questionnaire!B13)</f>
      </c>
      <c r="D13" s="23">
        <f>IF(Questionnaire!C13="","",VLOOKUP(Questionnaire!C13,$A$65:$B$129,2,FALSE))</f>
      </c>
      <c r="E13" s="25">
        <f>IF(Questionnaire!E13="","",Questionnaire!E13)</f>
      </c>
      <c r="F13" s="26">
        <f>IF(Questionnaire!F13="","",Questionnaire!F13)</f>
      </c>
      <c r="G13" s="22">
        <f>IF(Questionnaire!G13="","",VLOOKUP(Questionnaire!G13,Feuil1!$A$54:$C$62,2,FALSE))</f>
      </c>
      <c r="H13" s="22">
        <f>IF(Questionnaire!G13="","",VLOOKUP(Questionnaire!G13,Feuil1!$A$54:$C$62,3,FALSE))</f>
      </c>
      <c r="I13" s="22">
        <f>IF(Questionnaire!I13="","",VLOOKUP(Questionnaire!I13,Feuil1!$G$54:$H$64,2,FALSE))</f>
      </c>
      <c r="J13" s="27">
        <f>IF(Questionnaire!H13="","",VLOOKUP(Questionnaire!H13,Feuil1!$D$54:$E$63,2,FALSE))</f>
      </c>
      <c r="K13" s="27"/>
      <c r="L13" s="22">
        <f>IF(Questionnaire!D13="Closed","F",IF(Questionnaire!D13="Opened","O",""))</f>
      </c>
    </row>
    <row r="14" spans="2:12" ht="12.75">
      <c r="B14" s="21">
        <f>IF(Questionnaire!B14="","",Questionnaire!B14)</f>
      </c>
      <c r="D14" s="23">
        <f>IF(Questionnaire!C14="","",VLOOKUP(Questionnaire!C14,$A$65:$B$129,2,FALSE))</f>
      </c>
      <c r="E14" s="25">
        <f>IF(Questionnaire!E14="","",Questionnaire!E14)</f>
      </c>
      <c r="F14" s="26">
        <f>IF(Questionnaire!F14="","",Questionnaire!F14)</f>
      </c>
      <c r="G14" s="22">
        <f>IF(Questionnaire!G14="","",VLOOKUP(Questionnaire!G14,Feuil1!$A$54:$C$62,2,FALSE))</f>
      </c>
      <c r="H14" s="22">
        <f>IF(Questionnaire!G14="","",VLOOKUP(Questionnaire!G14,Feuil1!$A$54:$C$62,3,FALSE))</f>
      </c>
      <c r="I14" s="22">
        <f>IF(Questionnaire!I14="","",VLOOKUP(Questionnaire!I14,Feuil1!$G$54:$H$64,2,FALSE))</f>
      </c>
      <c r="J14" s="27">
        <f>IF(Questionnaire!H14="","",VLOOKUP(Questionnaire!H14,Feuil1!$D$54:$E$63,2,FALSE))</f>
      </c>
      <c r="K14" s="27"/>
      <c r="L14" s="22">
        <f>IF(Questionnaire!D14="Closed","F",IF(Questionnaire!D14="Opened","O",""))</f>
      </c>
    </row>
    <row r="15" spans="2:12" ht="12.75">
      <c r="B15" s="21">
        <f>IF(Questionnaire!B15="","",Questionnaire!B15)</f>
      </c>
      <c r="D15" s="23">
        <f>IF(Questionnaire!C15="","",VLOOKUP(Questionnaire!C15,$A$65:$B$129,2,FALSE))</f>
      </c>
      <c r="E15" s="25">
        <f>IF(Questionnaire!E15="","",Questionnaire!E15)</f>
      </c>
      <c r="F15" s="26">
        <f>IF(Questionnaire!F15="","",Questionnaire!F15)</f>
      </c>
      <c r="G15" s="22">
        <f>IF(Questionnaire!G15="","",VLOOKUP(Questionnaire!G15,Feuil1!$A$54:$C$62,2,FALSE))</f>
      </c>
      <c r="H15" s="22">
        <f>IF(Questionnaire!G15="","",VLOOKUP(Questionnaire!G15,Feuil1!$A$54:$C$62,3,FALSE))</f>
      </c>
      <c r="I15" s="22">
        <f>IF(Questionnaire!I15="","",VLOOKUP(Questionnaire!I15,Feuil1!$G$54:$H$64,2,FALSE))</f>
      </c>
      <c r="J15" s="27">
        <f>IF(Questionnaire!H15="","",VLOOKUP(Questionnaire!H15,Feuil1!$D$54:$E$63,2,FALSE))</f>
      </c>
      <c r="K15" s="27"/>
      <c r="L15" s="22">
        <f>IF(Questionnaire!D15="Closed","F",IF(Questionnaire!D15="Opened","O",""))</f>
      </c>
    </row>
    <row r="16" spans="2:12" ht="12.75">
      <c r="B16" s="21">
        <f>IF(Questionnaire!B16="","",Questionnaire!B16)</f>
      </c>
      <c r="D16" s="23">
        <f>IF(Questionnaire!C16="","",VLOOKUP(Questionnaire!C16,$A$65:$B$129,2,FALSE))</f>
      </c>
      <c r="E16" s="25">
        <f>IF(Questionnaire!E16="","",Questionnaire!E16)</f>
      </c>
      <c r="F16" s="26">
        <f>IF(Questionnaire!F16="","",Questionnaire!F16)</f>
      </c>
      <c r="G16" s="22">
        <f>IF(Questionnaire!G16="","",VLOOKUP(Questionnaire!G16,Feuil1!$A$54:$C$62,2,FALSE))</f>
      </c>
      <c r="H16" s="22">
        <f>IF(Questionnaire!G16="","",VLOOKUP(Questionnaire!G16,Feuil1!$A$54:$C$62,3,FALSE))</f>
      </c>
      <c r="I16" s="22">
        <f>IF(Questionnaire!I16="","",VLOOKUP(Questionnaire!I16,Feuil1!$G$54:$H$64,2,FALSE))</f>
      </c>
      <c r="J16" s="27">
        <f>IF(Questionnaire!H16="","",VLOOKUP(Questionnaire!H16,Feuil1!$D$54:$E$63,2,FALSE))</f>
      </c>
      <c r="K16" s="27"/>
      <c r="L16" s="22">
        <f>IF(Questionnaire!D16="Closed","F",IF(Questionnaire!D16="Opened","O",""))</f>
      </c>
    </row>
    <row r="17" spans="2:12" ht="12.75">
      <c r="B17" s="21">
        <f>IF(Questionnaire!B17="","",Questionnaire!B17)</f>
      </c>
      <c r="D17" s="23">
        <f>IF(Questionnaire!C17="","",VLOOKUP(Questionnaire!C17,$A$65:$B$129,2,FALSE))</f>
      </c>
      <c r="E17" s="25">
        <f>IF(Questionnaire!E17="","",Questionnaire!E17)</f>
      </c>
      <c r="F17" s="26">
        <f>IF(Questionnaire!F17="","",Questionnaire!F17)</f>
      </c>
      <c r="G17" s="22">
        <f>IF(Questionnaire!G17="","",VLOOKUP(Questionnaire!G17,Feuil1!$A$54:$C$62,2,FALSE))</f>
      </c>
      <c r="H17" s="22">
        <f>IF(Questionnaire!G17="","",VLOOKUP(Questionnaire!G17,Feuil1!$A$54:$C$62,3,FALSE))</f>
      </c>
      <c r="I17" s="22">
        <f>IF(Questionnaire!I17="","",VLOOKUP(Questionnaire!I17,Feuil1!$G$54:$H$64,2,FALSE))</f>
      </c>
      <c r="J17" s="27">
        <f>IF(Questionnaire!H17="","",VLOOKUP(Questionnaire!H17,Feuil1!$D$54:$E$63,2,FALSE))</f>
      </c>
      <c r="K17" s="27"/>
      <c r="L17" s="22">
        <f>IF(Questionnaire!D17="Closed","F",IF(Questionnaire!D17="Opened","O",""))</f>
      </c>
    </row>
    <row r="18" spans="2:12" ht="12.75">
      <c r="B18" s="21">
        <f>IF(Questionnaire!B18="","",Questionnaire!B18)</f>
      </c>
      <c r="D18" s="23">
        <f>IF(Questionnaire!C18="","",VLOOKUP(Questionnaire!C18,$A$65:$B$129,2,FALSE))</f>
      </c>
      <c r="E18" s="25">
        <f>IF(Questionnaire!E18="","",Questionnaire!E18)</f>
      </c>
      <c r="F18" s="26">
        <f>IF(Questionnaire!F18="","",Questionnaire!F18)</f>
      </c>
      <c r="G18" s="22">
        <f>IF(Questionnaire!G18="","",VLOOKUP(Questionnaire!G18,Feuil1!$A$54:$C$62,2,FALSE))</f>
      </c>
      <c r="H18" s="22">
        <f>IF(Questionnaire!G18="","",VLOOKUP(Questionnaire!G18,Feuil1!$A$54:$C$62,3,FALSE))</f>
      </c>
      <c r="I18" s="22">
        <f>IF(Questionnaire!I18="","",VLOOKUP(Questionnaire!I18,Feuil1!$G$54:$H$64,2,FALSE))</f>
      </c>
      <c r="J18" s="27">
        <f>IF(Questionnaire!H18="","",VLOOKUP(Questionnaire!H18,Feuil1!$D$54:$E$63,2,FALSE))</f>
      </c>
      <c r="K18" s="27"/>
      <c r="L18" s="22">
        <f>IF(Questionnaire!D18="Closed","F",IF(Questionnaire!D18="Opened","O",""))</f>
      </c>
    </row>
    <row r="19" spans="2:12" ht="12.75">
      <c r="B19" s="21">
        <f>IF(Questionnaire!B19="","",Questionnaire!B19)</f>
      </c>
      <c r="D19" s="23">
        <f>IF(Questionnaire!C19="","",VLOOKUP(Questionnaire!C19,$A$65:$B$129,2,FALSE))</f>
      </c>
      <c r="E19" s="25">
        <f>IF(Questionnaire!E19="","",Questionnaire!E19)</f>
      </c>
      <c r="F19" s="26">
        <f>IF(Questionnaire!F19="","",Questionnaire!F19)</f>
      </c>
      <c r="G19" s="22">
        <f>IF(Questionnaire!G19="","",VLOOKUP(Questionnaire!G19,Feuil1!$A$54:$C$62,2,FALSE))</f>
      </c>
      <c r="H19" s="22">
        <f>IF(Questionnaire!G19="","",VLOOKUP(Questionnaire!G19,Feuil1!$A$54:$C$62,3,FALSE))</f>
      </c>
      <c r="I19" s="22">
        <f>IF(Questionnaire!I19="","",VLOOKUP(Questionnaire!I19,Feuil1!$G$54:$H$64,2,FALSE))</f>
      </c>
      <c r="J19" s="27">
        <f>IF(Questionnaire!H19="","",VLOOKUP(Questionnaire!H19,Feuil1!$D$54:$E$63,2,FALSE))</f>
      </c>
      <c r="K19" s="27"/>
      <c r="L19" s="22">
        <f>IF(Questionnaire!D19="Closed","F",IF(Questionnaire!D19="Opened","O",""))</f>
      </c>
    </row>
    <row r="20" spans="2:12" ht="12.75">
      <c r="B20" s="21">
        <f>IF(Questionnaire!B20="","",Questionnaire!B20)</f>
      </c>
      <c r="D20" s="23">
        <f>IF(Questionnaire!C20="","",VLOOKUP(Questionnaire!C20,$A$65:$B$129,2,FALSE))</f>
      </c>
      <c r="E20" s="25">
        <f>IF(Questionnaire!E20="","",Questionnaire!E20)</f>
      </c>
      <c r="F20" s="26">
        <f>IF(Questionnaire!F20="","",Questionnaire!F20)</f>
      </c>
      <c r="G20" s="22">
        <f>IF(Questionnaire!G20="","",VLOOKUP(Questionnaire!G20,Feuil1!$A$54:$C$62,2,FALSE))</f>
      </c>
      <c r="H20" s="22">
        <f>IF(Questionnaire!G20="","",VLOOKUP(Questionnaire!G20,Feuil1!$A$54:$C$62,3,FALSE))</f>
      </c>
      <c r="I20" s="22">
        <f>IF(Questionnaire!I20="","",VLOOKUP(Questionnaire!I20,Feuil1!$G$54:$H$64,2,FALSE))</f>
      </c>
      <c r="J20" s="27">
        <f>IF(Questionnaire!H20="","",VLOOKUP(Questionnaire!H20,Feuil1!$D$54:$E$63,2,FALSE))</f>
      </c>
      <c r="K20" s="27"/>
      <c r="L20" s="22">
        <f>IF(Questionnaire!D20="Closed","F",IF(Questionnaire!D20="Opened","O",""))</f>
      </c>
    </row>
    <row r="21" spans="2:12" ht="12.75">
      <c r="B21" s="21">
        <f>IF(Questionnaire!B21="","",Questionnaire!B21)</f>
      </c>
      <c r="D21" s="23">
        <f>IF(Questionnaire!C21="","",VLOOKUP(Questionnaire!C21,$A$65:$B$129,2,FALSE))</f>
      </c>
      <c r="E21" s="25">
        <f>IF(Questionnaire!E21="","",Questionnaire!E21)</f>
      </c>
      <c r="F21" s="26">
        <f>IF(Questionnaire!F21="","",Questionnaire!F21)</f>
      </c>
      <c r="G21" s="22">
        <f>IF(Questionnaire!G21="","",VLOOKUP(Questionnaire!G21,Feuil1!$A$54:$C$62,2,FALSE))</f>
      </c>
      <c r="H21" s="22">
        <f>IF(Questionnaire!G21="","",VLOOKUP(Questionnaire!G21,Feuil1!$A$54:$C$62,3,FALSE))</f>
      </c>
      <c r="I21" s="22">
        <f>IF(Questionnaire!I21="","",VLOOKUP(Questionnaire!I21,Feuil1!$G$54:$H$64,2,FALSE))</f>
      </c>
      <c r="J21" s="27">
        <f>IF(Questionnaire!H21="","",VLOOKUP(Questionnaire!H21,Feuil1!$D$54:$E$63,2,FALSE))</f>
      </c>
      <c r="K21" s="27"/>
      <c r="L21" s="22">
        <f>IF(Questionnaire!D21="Closed","F",IF(Questionnaire!D21="Opened","O",""))</f>
      </c>
    </row>
    <row r="22" spans="2:12" ht="12.75">
      <c r="B22" s="21">
        <f>IF(Questionnaire!B22="","",Questionnaire!B22)</f>
      </c>
      <c r="D22" s="23">
        <f>IF(Questionnaire!C22="","",VLOOKUP(Questionnaire!C22,$A$65:$B$129,2,FALSE))</f>
      </c>
      <c r="E22" s="25">
        <f>IF(Questionnaire!E22="","",Questionnaire!E22)</f>
      </c>
      <c r="F22" s="26">
        <f>IF(Questionnaire!F22="","",Questionnaire!F22)</f>
      </c>
      <c r="G22" s="22">
        <f>IF(Questionnaire!G22="","",VLOOKUP(Questionnaire!G22,Feuil1!$A$54:$C$62,2,FALSE))</f>
      </c>
      <c r="H22" s="22">
        <f>IF(Questionnaire!G22="","",VLOOKUP(Questionnaire!G22,Feuil1!$A$54:$C$62,3,FALSE))</f>
      </c>
      <c r="I22" s="22">
        <f>IF(Questionnaire!I22="","",VLOOKUP(Questionnaire!I22,Feuil1!$G$54:$H$64,2,FALSE))</f>
      </c>
      <c r="J22" s="27">
        <f>IF(Questionnaire!H22="","",VLOOKUP(Questionnaire!H22,Feuil1!$D$54:$E$63,2,FALSE))</f>
      </c>
      <c r="K22" s="27"/>
      <c r="L22" s="22">
        <f>IF(Questionnaire!D22="Closed","F",IF(Questionnaire!D22="Opened","O",""))</f>
      </c>
    </row>
    <row r="23" spans="2:12" ht="12.75">
      <c r="B23" s="21">
        <f>IF(Questionnaire!B23="","",Questionnaire!B23)</f>
      </c>
      <c r="D23" s="23">
        <f>IF(Questionnaire!C23="","",VLOOKUP(Questionnaire!C23,$A$65:$B$129,2,FALSE))</f>
      </c>
      <c r="E23" s="25">
        <f>IF(Questionnaire!E23="","",Questionnaire!E23)</f>
      </c>
      <c r="F23" s="26">
        <f>IF(Questionnaire!F23="","",Questionnaire!F23)</f>
      </c>
      <c r="G23" s="22">
        <f>IF(Questionnaire!G23="","",VLOOKUP(Questionnaire!G23,Feuil1!$A$54:$C$62,2,FALSE))</f>
      </c>
      <c r="H23" s="22">
        <f>IF(Questionnaire!G23="","",VLOOKUP(Questionnaire!G23,Feuil1!$A$54:$C$62,3,FALSE))</f>
      </c>
      <c r="I23" s="22">
        <f>IF(Questionnaire!I23="","",VLOOKUP(Questionnaire!I23,Feuil1!$G$54:$H$64,2,FALSE))</f>
      </c>
      <c r="J23" s="27">
        <f>IF(Questionnaire!H23="","",VLOOKUP(Questionnaire!H23,Feuil1!$D$54:$E$63,2,FALSE))</f>
      </c>
      <c r="K23" s="27"/>
      <c r="L23" s="22">
        <f>IF(Questionnaire!D23="Closed","F",IF(Questionnaire!D23="Opened","O",""))</f>
      </c>
    </row>
    <row r="24" spans="2:12" ht="12.75">
      <c r="B24" s="21">
        <f>IF(Questionnaire!B24="","",Questionnaire!B24)</f>
      </c>
      <c r="D24" s="23">
        <f>IF(Questionnaire!C24="","",VLOOKUP(Questionnaire!C24,$A$65:$B$129,2,FALSE))</f>
      </c>
      <c r="E24" s="25">
        <f>IF(Questionnaire!E24="","",Questionnaire!E24)</f>
      </c>
      <c r="F24" s="26">
        <f>IF(Questionnaire!F24="","",Questionnaire!F24)</f>
      </c>
      <c r="G24" s="22">
        <f>IF(Questionnaire!G24="","",VLOOKUP(Questionnaire!G24,Feuil1!$A$54:$C$62,2,FALSE))</f>
      </c>
      <c r="H24" s="22">
        <f>IF(Questionnaire!G24="","",VLOOKUP(Questionnaire!G24,Feuil1!$A$54:$C$62,3,FALSE))</f>
      </c>
      <c r="I24" s="22">
        <f>IF(Questionnaire!I24="","",VLOOKUP(Questionnaire!I24,Feuil1!$G$54:$H$64,2,FALSE))</f>
      </c>
      <c r="J24" s="27">
        <f>IF(Questionnaire!H24="","",VLOOKUP(Questionnaire!H24,Feuil1!$D$54:$E$63,2,FALSE))</f>
      </c>
      <c r="K24" s="27"/>
      <c r="L24" s="22">
        <f>IF(Questionnaire!D24="Closed","F",IF(Questionnaire!D24="Opened","O",""))</f>
      </c>
    </row>
    <row r="25" spans="2:12" ht="12.75">
      <c r="B25" s="21">
        <f>IF(Questionnaire!B25="","",Questionnaire!B25)</f>
      </c>
      <c r="D25" s="23">
        <f>IF(Questionnaire!C25="","",VLOOKUP(Questionnaire!C25,$A$65:$B$129,2,FALSE))</f>
      </c>
      <c r="E25" s="25">
        <f>IF(Questionnaire!E25="","",Questionnaire!E25)</f>
      </c>
      <c r="F25" s="26">
        <f>IF(Questionnaire!F25="","",Questionnaire!F25)</f>
      </c>
      <c r="G25" s="22">
        <f>IF(Questionnaire!G25="","",VLOOKUP(Questionnaire!G25,Feuil1!$A$54:$C$62,2,FALSE))</f>
      </c>
      <c r="H25" s="22">
        <f>IF(Questionnaire!G25="","",VLOOKUP(Questionnaire!G25,Feuil1!$A$54:$C$62,3,FALSE))</f>
      </c>
      <c r="I25" s="22">
        <f>IF(Questionnaire!I25="","",VLOOKUP(Questionnaire!I25,Feuil1!$G$54:$H$64,2,FALSE))</f>
      </c>
      <c r="J25" s="27">
        <f>IF(Questionnaire!H25="","",VLOOKUP(Questionnaire!H25,Feuil1!$D$54:$E$63,2,FALSE))</f>
      </c>
      <c r="K25" s="27"/>
      <c r="L25" s="22">
        <f>IF(Questionnaire!D25="Closed","F",IF(Questionnaire!D25="Opened","O",""))</f>
      </c>
    </row>
    <row r="26" spans="2:12" ht="12.75">
      <c r="B26" s="21" t="s">
        <v>429</v>
      </c>
      <c r="D26" s="28">
        <f>Questionnaire!C142</f>
        <v>0</v>
      </c>
      <c r="F26" s="25"/>
      <c r="L26" s="22">
        <f>IF(Questionnaire!D26="Closed","F",IF(Questionnaire!D26="Opened","O",""))</f>
      </c>
    </row>
    <row r="27" spans="2:6" ht="12.75">
      <c r="B27" s="21" t="s">
        <v>424</v>
      </c>
      <c r="D27" s="28">
        <f>Questionnaire!C141</f>
        <v>0</v>
      </c>
      <c r="F27" s="25"/>
    </row>
    <row r="28" spans="2:6" ht="12.75">
      <c r="B28" s="21" t="s">
        <v>425</v>
      </c>
      <c r="F28" s="25"/>
    </row>
    <row r="29" spans="2:4" ht="12.75">
      <c r="B29" s="21" t="s">
        <v>426</v>
      </c>
      <c r="D29" s="28">
        <f>Questionnaire!C45</f>
        <v>0</v>
      </c>
    </row>
    <row r="30" spans="2:4" ht="12.75">
      <c r="B30" s="21" t="s">
        <v>427</v>
      </c>
      <c r="D30" s="28">
        <f>Questionnaire!C135</f>
        <v>0</v>
      </c>
    </row>
    <row r="31" spans="2:12" ht="12.75">
      <c r="B31" s="22" t="s">
        <v>669</v>
      </c>
      <c r="D31" s="22" t="str">
        <f>Questionnaire!H135</f>
        <v>CAMLAB Ltd</v>
      </c>
      <c r="E31" s="22" t="s">
        <v>435</v>
      </c>
      <c r="F31" s="22" t="s">
        <v>436</v>
      </c>
      <c r="G31" s="22" t="s">
        <v>437</v>
      </c>
      <c r="H31" s="22" t="s">
        <v>438</v>
      </c>
      <c r="I31" s="22" t="s">
        <v>435</v>
      </c>
      <c r="J31" s="22" t="s">
        <v>435</v>
      </c>
      <c r="L31" s="22" t="s">
        <v>439</v>
      </c>
    </row>
    <row r="32" spans="2:12" ht="12.75">
      <c r="B32" s="21" t="s">
        <v>433</v>
      </c>
      <c r="D32" s="28" t="s">
        <v>434</v>
      </c>
      <c r="E32" s="22" t="s">
        <v>435</v>
      </c>
      <c r="F32" s="22" t="s">
        <v>436</v>
      </c>
      <c r="G32" s="22" t="s">
        <v>437</v>
      </c>
      <c r="H32" s="22" t="s">
        <v>438</v>
      </c>
      <c r="I32" s="22" t="s">
        <v>435</v>
      </c>
      <c r="J32" s="22" t="s">
        <v>435</v>
      </c>
      <c r="L32" s="22" t="s">
        <v>439</v>
      </c>
    </row>
    <row r="33" spans="4:11" ht="12.75">
      <c r="D33" s="29"/>
      <c r="E33" s="25"/>
      <c r="F33" s="25"/>
      <c r="G33" s="25"/>
      <c r="H33" s="25"/>
      <c r="I33" s="25"/>
      <c r="J33" s="25"/>
      <c r="K33" s="25"/>
    </row>
    <row r="34" spans="4:11" ht="12.75">
      <c r="D34" s="29"/>
      <c r="E34" s="25"/>
      <c r="F34" s="25"/>
      <c r="G34" s="25"/>
      <c r="H34" s="25"/>
      <c r="I34" s="25"/>
      <c r="J34" s="25"/>
      <c r="K34" s="25"/>
    </row>
    <row r="35" spans="5:11" ht="12.75">
      <c r="E35" s="25"/>
      <c r="F35" s="25"/>
      <c r="G35" s="25"/>
      <c r="H35" s="25"/>
      <c r="I35" s="25"/>
      <c r="J35" s="25"/>
      <c r="K35" s="25"/>
    </row>
    <row r="39" spans="2:4" ht="12.75">
      <c r="B39" s="22"/>
      <c r="D39" s="22"/>
    </row>
    <row r="40" spans="2:4" ht="12.75">
      <c r="B40" s="22"/>
      <c r="D40" s="22"/>
    </row>
    <row r="41" spans="2:4" ht="12.75">
      <c r="B41" s="22"/>
      <c r="D41" s="22"/>
    </row>
    <row r="42" spans="2:4" ht="12.75">
      <c r="B42" s="22"/>
      <c r="D42" s="22"/>
    </row>
    <row r="43" spans="2:4" ht="12.75">
      <c r="B43" s="22"/>
      <c r="D43" s="22"/>
    </row>
    <row r="44" spans="2:4" ht="12.75">
      <c r="B44" s="22"/>
      <c r="D44" s="22"/>
    </row>
    <row r="45" spans="2:4" ht="12.75">
      <c r="B45" s="22"/>
      <c r="D45" s="22"/>
    </row>
    <row r="54" spans="1:8" ht="12.75">
      <c r="A54" s="15" t="s">
        <v>453</v>
      </c>
      <c r="B54" s="31">
        <v>1</v>
      </c>
      <c r="C54" s="30" t="s">
        <v>430</v>
      </c>
      <c r="D54" s="15" t="s">
        <v>521</v>
      </c>
      <c r="E54" s="22">
        <v>5</v>
      </c>
      <c r="G54" s="15" t="s">
        <v>462</v>
      </c>
      <c r="H54" s="22">
        <v>2</v>
      </c>
    </row>
    <row r="55" spans="1:8" ht="12.75">
      <c r="A55" s="15" t="s">
        <v>458</v>
      </c>
      <c r="B55" s="31">
        <v>3</v>
      </c>
      <c r="C55" s="30" t="s">
        <v>430</v>
      </c>
      <c r="D55" s="15" t="s">
        <v>522</v>
      </c>
      <c r="E55" s="22">
        <f>10</f>
        <v>10</v>
      </c>
      <c r="G55" s="15" t="s">
        <v>463</v>
      </c>
      <c r="H55" s="22">
        <v>5</v>
      </c>
    </row>
    <row r="56" spans="1:8" ht="12.75">
      <c r="A56" s="15" t="s">
        <v>454</v>
      </c>
      <c r="B56" s="31">
        <v>4</v>
      </c>
      <c r="C56" s="30" t="s">
        <v>430</v>
      </c>
      <c r="D56" s="15" t="s">
        <v>523</v>
      </c>
      <c r="E56" s="22">
        <f>25</f>
        <v>25</v>
      </c>
      <c r="G56" s="15" t="s">
        <v>464</v>
      </c>
      <c r="H56" s="22">
        <v>10</v>
      </c>
    </row>
    <row r="57" spans="1:8" ht="12.75">
      <c r="A57" s="15" t="s">
        <v>455</v>
      </c>
      <c r="B57" s="31">
        <v>10</v>
      </c>
      <c r="C57" s="30" t="s">
        <v>430</v>
      </c>
      <c r="D57" s="15" t="s">
        <v>524</v>
      </c>
      <c r="E57" s="22">
        <f>50</f>
        <v>50</v>
      </c>
      <c r="G57" s="15" t="s">
        <v>465</v>
      </c>
      <c r="H57" s="22">
        <v>20</v>
      </c>
    </row>
    <row r="58" spans="1:8" ht="12.75">
      <c r="A58" s="15" t="s">
        <v>456</v>
      </c>
      <c r="B58" s="31">
        <v>20</v>
      </c>
      <c r="C58" s="30" t="s">
        <v>430</v>
      </c>
      <c r="D58" s="15" t="s">
        <v>525</v>
      </c>
      <c r="E58" s="22">
        <f>75</f>
        <v>75</v>
      </c>
      <c r="G58" s="15" t="s">
        <v>466</v>
      </c>
      <c r="H58" s="22">
        <v>30</v>
      </c>
    </row>
    <row r="59" spans="1:8" ht="12.75">
      <c r="A59" s="15" t="s">
        <v>457</v>
      </c>
      <c r="B59" s="31">
        <v>30</v>
      </c>
      <c r="C59" s="30" t="s">
        <v>430</v>
      </c>
      <c r="D59" s="15" t="s">
        <v>526</v>
      </c>
      <c r="E59" s="22">
        <f>150</f>
        <v>150</v>
      </c>
      <c r="G59" s="15" t="s">
        <v>467</v>
      </c>
      <c r="H59" s="22">
        <v>45</v>
      </c>
    </row>
    <row r="60" spans="1:8" ht="12.75">
      <c r="A60" s="15" t="s">
        <v>459</v>
      </c>
      <c r="B60" s="31">
        <v>50</v>
      </c>
      <c r="C60" s="30" t="s">
        <v>430</v>
      </c>
      <c r="D60" s="15" t="s">
        <v>527</v>
      </c>
      <c r="E60" s="22">
        <f>250</f>
        <v>250</v>
      </c>
      <c r="G60" s="15" t="s">
        <v>468</v>
      </c>
      <c r="H60" s="22">
        <v>60</v>
      </c>
    </row>
    <row r="61" spans="1:8" ht="12.75">
      <c r="A61" s="15" t="s">
        <v>460</v>
      </c>
      <c r="B61" s="31">
        <v>100</v>
      </c>
      <c r="C61" s="30" t="s">
        <v>430</v>
      </c>
      <c r="D61" s="15" t="s">
        <v>528</v>
      </c>
      <c r="E61" s="22">
        <f>500</f>
        <v>500</v>
      </c>
      <c r="G61" s="15" t="s">
        <v>469</v>
      </c>
      <c r="H61" s="22">
        <v>90</v>
      </c>
    </row>
    <row r="62" spans="1:8" ht="12.75">
      <c r="A62" s="15" t="s">
        <v>461</v>
      </c>
      <c r="B62" s="31">
        <v>200</v>
      </c>
      <c r="C62" s="30" t="s">
        <v>430</v>
      </c>
      <c r="D62" s="15" t="s">
        <v>529</v>
      </c>
      <c r="E62" s="22">
        <f>1000</f>
        <v>1000</v>
      </c>
      <c r="G62" s="15" t="s">
        <v>470</v>
      </c>
      <c r="H62" s="22">
        <v>150</v>
      </c>
    </row>
    <row r="63" spans="1:8" ht="12.75">
      <c r="A63" s="30"/>
      <c r="B63" s="31"/>
      <c r="C63" s="30"/>
      <c r="D63" s="15" t="s">
        <v>530</v>
      </c>
      <c r="E63" s="22">
        <f>2000</f>
        <v>2000</v>
      </c>
      <c r="G63" s="15" t="s">
        <v>471</v>
      </c>
      <c r="H63" s="22">
        <v>320</v>
      </c>
    </row>
    <row r="64" spans="1:8" ht="12.75">
      <c r="A64" s="30"/>
      <c r="B64" s="31"/>
      <c r="C64" s="30"/>
      <c r="D64" s="32"/>
      <c r="G64" s="15" t="s">
        <v>422</v>
      </c>
      <c r="H64" s="22">
        <v>640</v>
      </c>
    </row>
    <row r="65" spans="1:2" ht="12.75">
      <c r="A65" s="47" t="s">
        <v>484</v>
      </c>
      <c r="B65" s="21" t="s">
        <v>623</v>
      </c>
    </row>
    <row r="66" spans="1:2" ht="12.75">
      <c r="A66" s="49" t="s">
        <v>3</v>
      </c>
      <c r="B66" s="21" t="s">
        <v>3</v>
      </c>
    </row>
    <row r="67" spans="1:2" ht="12.75">
      <c r="A67" s="49" t="s">
        <v>531</v>
      </c>
      <c r="B67" s="21" t="s">
        <v>606</v>
      </c>
    </row>
    <row r="68" spans="1:2" ht="12.75">
      <c r="A68" s="34" t="s">
        <v>595</v>
      </c>
      <c r="B68" s="21" t="s">
        <v>607</v>
      </c>
    </row>
    <row r="69" spans="1:2" ht="12.75">
      <c r="A69" s="34" t="s">
        <v>503</v>
      </c>
      <c r="B69" s="21" t="s">
        <v>608</v>
      </c>
    </row>
    <row r="70" spans="1:2" ht="12.75">
      <c r="A70" s="50" t="s">
        <v>503</v>
      </c>
      <c r="B70" s="21" t="s">
        <v>609</v>
      </c>
    </row>
    <row r="71" spans="1:2" ht="12.75">
      <c r="A71" s="49" t="s">
        <v>503</v>
      </c>
      <c r="B71" s="21" t="s">
        <v>610</v>
      </c>
    </row>
    <row r="72" spans="1:2" ht="12.75">
      <c r="A72" s="47" t="s">
        <v>483</v>
      </c>
      <c r="B72" s="21" t="s">
        <v>611</v>
      </c>
    </row>
    <row r="73" spans="1:2" ht="12.75">
      <c r="A73" s="49" t="s">
        <v>599</v>
      </c>
      <c r="B73" s="21" t="s">
        <v>612</v>
      </c>
    </row>
    <row r="74" spans="1:2" ht="12.75">
      <c r="A74" s="47" t="s">
        <v>473</v>
      </c>
      <c r="B74" s="21" t="s">
        <v>613</v>
      </c>
    </row>
    <row r="75" spans="1:2" ht="12.75">
      <c r="A75" s="47" t="s">
        <v>504</v>
      </c>
      <c r="B75" s="21" t="s">
        <v>614</v>
      </c>
    </row>
    <row r="76" spans="1:2" ht="12.75">
      <c r="A76" s="47" t="s">
        <v>497</v>
      </c>
      <c r="B76" s="21" t="s">
        <v>615</v>
      </c>
    </row>
    <row r="77" spans="1:2" ht="12.75">
      <c r="A77" s="47" t="s">
        <v>498</v>
      </c>
      <c r="B77" s="21" t="s">
        <v>616</v>
      </c>
    </row>
    <row r="78" spans="1:2" ht="12.75">
      <c r="A78" s="47" t="s">
        <v>505</v>
      </c>
      <c r="B78" s="21" t="s">
        <v>596</v>
      </c>
    </row>
    <row r="79" spans="1:2" ht="12.75">
      <c r="A79" s="47" t="s">
        <v>492</v>
      </c>
      <c r="B79" s="21" t="s">
        <v>617</v>
      </c>
    </row>
    <row r="80" spans="1:2" ht="12.75">
      <c r="A80" s="47" t="s">
        <v>506</v>
      </c>
      <c r="B80" s="21" t="s">
        <v>618</v>
      </c>
    </row>
    <row r="81" spans="1:2" ht="12.75">
      <c r="A81" s="51" t="s">
        <v>507</v>
      </c>
      <c r="B81" s="21" t="s">
        <v>619</v>
      </c>
    </row>
    <row r="82" spans="1:2" ht="12.75">
      <c r="A82" s="52" t="s">
        <v>508</v>
      </c>
      <c r="B82" s="21" t="s">
        <v>620</v>
      </c>
    </row>
    <row r="83" spans="1:2" ht="12.75">
      <c r="A83" s="47" t="s">
        <v>509</v>
      </c>
      <c r="B83" s="21" t="s">
        <v>621</v>
      </c>
    </row>
    <row r="84" spans="1:2" ht="12.75">
      <c r="A84" s="47" t="s">
        <v>510</v>
      </c>
      <c r="B84" s="21" t="s">
        <v>622</v>
      </c>
    </row>
    <row r="85" spans="1:2" ht="12.75">
      <c r="A85" s="47" t="s">
        <v>511</v>
      </c>
      <c r="B85" s="21" t="s">
        <v>623</v>
      </c>
    </row>
    <row r="86" spans="1:2" ht="12.75">
      <c r="A86" s="49" t="s">
        <v>596</v>
      </c>
      <c r="B86" s="21" t="s">
        <v>624</v>
      </c>
    </row>
    <row r="87" spans="1:2" ht="12.75">
      <c r="A87" s="47" t="s">
        <v>493</v>
      </c>
      <c r="B87" s="21" t="s">
        <v>625</v>
      </c>
    </row>
    <row r="88" spans="1:2" ht="12.75">
      <c r="A88" s="49" t="s">
        <v>597</v>
      </c>
      <c r="B88" s="21" t="s">
        <v>626</v>
      </c>
    </row>
    <row r="89" spans="1:2" ht="12.75">
      <c r="A89" s="47" t="s">
        <v>496</v>
      </c>
      <c r="B89" s="21" t="s">
        <v>627</v>
      </c>
    </row>
    <row r="90" spans="1:2" ht="12.75">
      <c r="A90" s="47" t="s">
        <v>479</v>
      </c>
      <c r="B90" s="21" t="s">
        <v>628</v>
      </c>
    </row>
    <row r="91" spans="1:2" ht="12.75">
      <c r="A91" s="47" t="s">
        <v>491</v>
      </c>
      <c r="B91" s="21" t="s">
        <v>629</v>
      </c>
    </row>
    <row r="92" spans="1:2" ht="12.75">
      <c r="A92" s="47" t="s">
        <v>494</v>
      </c>
      <c r="B92" s="21" t="s">
        <v>630</v>
      </c>
    </row>
    <row r="93" spans="1:2" ht="12.75">
      <c r="A93" s="47" t="s">
        <v>472</v>
      </c>
      <c r="B93" s="21" t="s">
        <v>631</v>
      </c>
    </row>
    <row r="94" spans="1:2" ht="12.75">
      <c r="A94" s="47" t="s">
        <v>27</v>
      </c>
      <c r="B94" s="21" t="s">
        <v>27</v>
      </c>
    </row>
    <row r="95" spans="1:2" ht="12.75">
      <c r="A95" s="47" t="s">
        <v>27</v>
      </c>
      <c r="B95" s="21" t="s">
        <v>632</v>
      </c>
    </row>
    <row r="96" spans="1:2" ht="12.75">
      <c r="A96" s="47" t="s">
        <v>485</v>
      </c>
      <c r="B96" s="21" t="s">
        <v>633</v>
      </c>
    </row>
    <row r="97" spans="1:2" ht="12.75">
      <c r="A97" s="47" t="s">
        <v>475</v>
      </c>
      <c r="B97" s="21" t="s">
        <v>634</v>
      </c>
    </row>
    <row r="98" spans="1:2" ht="12.75">
      <c r="A98" s="47" t="s">
        <v>486</v>
      </c>
      <c r="B98" s="21" t="s">
        <v>635</v>
      </c>
    </row>
    <row r="99" spans="1:2" ht="12.75">
      <c r="A99" s="47" t="s">
        <v>490</v>
      </c>
      <c r="B99" s="21" t="s">
        <v>636</v>
      </c>
    </row>
    <row r="100" spans="1:2" ht="12.75">
      <c r="A100" s="47" t="s">
        <v>512</v>
      </c>
      <c r="B100" s="21" t="s">
        <v>637</v>
      </c>
    </row>
    <row r="101" spans="1:2" ht="12.75">
      <c r="A101" s="47" t="s">
        <v>481</v>
      </c>
      <c r="B101" s="21" t="s">
        <v>638</v>
      </c>
    </row>
    <row r="102" spans="1:2" ht="12.75">
      <c r="A102" s="47" t="s">
        <v>513</v>
      </c>
      <c r="B102" s="21" t="s">
        <v>639</v>
      </c>
    </row>
    <row r="103" spans="1:2" ht="12.75">
      <c r="A103" s="47" t="s">
        <v>489</v>
      </c>
      <c r="B103" s="21" t="s">
        <v>640</v>
      </c>
    </row>
    <row r="104" spans="1:2" ht="12.75">
      <c r="A104" s="47" t="s">
        <v>488</v>
      </c>
      <c r="B104" s="21" t="s">
        <v>402</v>
      </c>
    </row>
    <row r="105" spans="1:2" ht="12.75">
      <c r="A105" s="47" t="s">
        <v>487</v>
      </c>
      <c r="B105" s="21" t="s">
        <v>641</v>
      </c>
    </row>
    <row r="106" spans="1:2" ht="12.75">
      <c r="A106" s="47" t="s">
        <v>474</v>
      </c>
      <c r="B106" s="21" t="s">
        <v>642</v>
      </c>
    </row>
    <row r="107" spans="1:2" ht="12.75">
      <c r="A107" s="47" t="s">
        <v>481</v>
      </c>
      <c r="B107" s="21" t="s">
        <v>643</v>
      </c>
    </row>
    <row r="108" spans="1:2" ht="12.75">
      <c r="A108" s="47" t="s">
        <v>514</v>
      </c>
      <c r="B108" s="21" t="s">
        <v>644</v>
      </c>
    </row>
    <row r="109" spans="1:2" ht="12.75">
      <c r="A109" s="47" t="s">
        <v>482</v>
      </c>
      <c r="B109" s="21" t="s">
        <v>645</v>
      </c>
    </row>
    <row r="110" spans="1:2" ht="12.75">
      <c r="A110" s="47" t="s">
        <v>403</v>
      </c>
      <c r="B110" s="21" t="s">
        <v>403</v>
      </c>
    </row>
    <row r="111" spans="1:2" ht="12.75">
      <c r="A111" s="47" t="s">
        <v>480</v>
      </c>
      <c r="B111" s="21" t="s">
        <v>646</v>
      </c>
    </row>
    <row r="112" spans="1:2" ht="12.75">
      <c r="A112" s="47" t="s">
        <v>404</v>
      </c>
      <c r="B112" s="21" t="s">
        <v>404</v>
      </c>
    </row>
    <row r="113" spans="1:2" ht="12.75">
      <c r="A113" s="47" t="s">
        <v>501</v>
      </c>
      <c r="B113" s="21" t="s">
        <v>647</v>
      </c>
    </row>
    <row r="114" spans="1:2" ht="12.75">
      <c r="A114" s="47" t="s">
        <v>502</v>
      </c>
      <c r="B114" s="21" t="s">
        <v>648</v>
      </c>
    </row>
    <row r="115" spans="1:2" ht="12.75">
      <c r="A115" s="47" t="s">
        <v>405</v>
      </c>
      <c r="B115" s="21" t="s">
        <v>405</v>
      </c>
    </row>
    <row r="116" spans="1:2" ht="12.75">
      <c r="A116" s="47" t="s">
        <v>499</v>
      </c>
      <c r="B116" s="21" t="s">
        <v>649</v>
      </c>
    </row>
    <row r="117" spans="1:2" ht="12.75">
      <c r="A117" s="47" t="s">
        <v>515</v>
      </c>
      <c r="B117" s="21" t="s">
        <v>650</v>
      </c>
    </row>
    <row r="118" spans="1:2" ht="12.75">
      <c r="A118" s="49" t="s">
        <v>515</v>
      </c>
      <c r="B118" s="21" t="s">
        <v>651</v>
      </c>
    </row>
    <row r="119" spans="1:2" ht="12.75">
      <c r="A119" s="47" t="s">
        <v>495</v>
      </c>
      <c r="B119" s="21" t="s">
        <v>652</v>
      </c>
    </row>
    <row r="120" spans="1:2" ht="12.75">
      <c r="A120" s="47" t="s">
        <v>515</v>
      </c>
      <c r="B120" s="21" t="s">
        <v>652</v>
      </c>
    </row>
    <row r="121" spans="1:2" ht="12.75">
      <c r="A121" s="47" t="s">
        <v>406</v>
      </c>
      <c r="B121" s="21" t="s">
        <v>406</v>
      </c>
    </row>
    <row r="122" spans="1:2" ht="12.75">
      <c r="A122" s="47" t="s">
        <v>516</v>
      </c>
      <c r="B122" s="21" t="s">
        <v>653</v>
      </c>
    </row>
    <row r="123" spans="1:2" ht="12.75">
      <c r="A123" s="47" t="s">
        <v>477</v>
      </c>
      <c r="B123" s="21" t="s">
        <v>654</v>
      </c>
    </row>
    <row r="124" spans="1:2" ht="12.75">
      <c r="A124" s="47" t="s">
        <v>500</v>
      </c>
      <c r="B124" s="21" t="s">
        <v>655</v>
      </c>
    </row>
    <row r="125" spans="1:2" ht="12.75">
      <c r="A125" s="34" t="s">
        <v>598</v>
      </c>
      <c r="B125" s="21" t="s">
        <v>656</v>
      </c>
    </row>
    <row r="126" spans="1:2" ht="12.75">
      <c r="A126" s="47" t="s">
        <v>407</v>
      </c>
      <c r="B126" s="21" t="s">
        <v>407</v>
      </c>
    </row>
    <row r="127" spans="1:2" ht="12.75">
      <c r="A127" s="47" t="s">
        <v>408</v>
      </c>
      <c r="B127" s="21" t="s">
        <v>408</v>
      </c>
    </row>
    <row r="128" spans="1:2" ht="12.75">
      <c r="A128" s="49" t="s">
        <v>517</v>
      </c>
      <c r="B128" s="21" t="s">
        <v>657</v>
      </c>
    </row>
    <row r="129" spans="1:2" ht="12.75">
      <c r="A129" s="47" t="s">
        <v>476</v>
      </c>
      <c r="B129" s="21" t="s">
        <v>658</v>
      </c>
    </row>
  </sheetData>
  <sheetProtection password="8577" sheet="1" objects="1" scenarios="1"/>
  <hyperlinks>
    <hyperlink ref="L2" r:id="rId1" display="www.erlab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erlab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Cédric Herry</dc:creator>
  <cp:keywords/>
  <dc:description/>
  <cp:lastModifiedBy>C_Terrier</cp:lastModifiedBy>
  <cp:lastPrinted>2005-04-06T13:37:00Z</cp:lastPrinted>
  <dcterms:created xsi:type="dcterms:W3CDTF">2004-05-26T08:08:37Z</dcterms:created>
  <dcterms:modified xsi:type="dcterms:W3CDTF">2008-12-04T15:14:18Z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